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KИИП\2022\ос2021\"/>
    </mc:Choice>
  </mc:AlternateContent>
  <bookViews>
    <workbookView xWindow="28680" yWindow="-120" windowWidth="29040" windowHeight="15840"/>
  </bookViews>
  <sheets>
    <sheet name="РК" sheetId="1" r:id="rId1"/>
    <sheet name="Sheet2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73" i="1" l="1"/>
  <c r="B36" i="1"/>
  <c r="B32" i="1"/>
  <c r="B26" i="1"/>
  <c r="B22" i="1"/>
  <c r="B8" i="1"/>
  <c r="B62" i="1" s="1"/>
  <c r="B45" i="1" l="1"/>
  <c r="B59" i="1" s="1"/>
  <c r="B82" i="1" s="1"/>
  <c r="B63" i="1"/>
  <c r="B64" i="1"/>
  <c r="B16" i="1"/>
  <c r="B61" i="1" l="1"/>
  <c r="B65" i="1" s="1"/>
  <c r="B67" i="1" s="1"/>
  <c r="B78" i="1" s="1"/>
  <c r="B80" i="1" s="1"/>
</calcChain>
</file>

<file path=xl/sharedStrings.xml><?xml version="1.0" encoding="utf-8"?>
<sst xmlns="http://schemas.openxmlformats.org/spreadsheetml/2006/main" count="151" uniqueCount="150">
  <si>
    <t>НАИМЕНОВАНИЕ НА ПРИХОДИТЕ</t>
  </si>
  <si>
    <t>РК Търговище</t>
  </si>
  <si>
    <t>брой членове ППП + ОПП</t>
  </si>
  <si>
    <t>А. НАИМЕНОВАНИЕ НА ПРИХОДИТЕ</t>
  </si>
  <si>
    <t>I. Приходи от членски внос, в това число:</t>
  </si>
  <si>
    <t xml:space="preserve">1.От новопостъпили членове             </t>
  </si>
  <si>
    <t>2.От членове с ППП</t>
  </si>
  <si>
    <t>3.От членове с ОПП</t>
  </si>
  <si>
    <t>4.От членове с ТК</t>
  </si>
  <si>
    <t>5.Членове без правоспособност</t>
  </si>
  <si>
    <t>II.Други приходи</t>
  </si>
  <si>
    <t>ІІI.Солидарен фонд</t>
  </si>
  <si>
    <t xml:space="preserve">А. Общо приходи от основна дейност </t>
  </si>
  <si>
    <t>Б. НАИМЕНОВАНИЕ НА РАЗХОДИТЕ</t>
  </si>
  <si>
    <t>І. Административни (постоянни) разходи</t>
  </si>
  <si>
    <t>1.Разходи за материали</t>
  </si>
  <si>
    <t>1.1.канцеларски материали</t>
  </si>
  <si>
    <t>1.2. електроенергия, газ, водоснабдяване</t>
  </si>
  <si>
    <t>1.3.почистващи и др</t>
  </si>
  <si>
    <t xml:space="preserve">2. Разходи за външни услуги </t>
  </si>
  <si>
    <t>2.1. Офис - наем, охрана и др.</t>
  </si>
  <si>
    <t xml:space="preserve">2.2. съобщителни и куриерски услуги,  интернет </t>
  </si>
  <si>
    <t>2.3. юридически и счетоводни услуги</t>
  </si>
  <si>
    <t>2.4. застраховки</t>
  </si>
  <si>
    <t>2.5. други</t>
  </si>
  <si>
    <t xml:space="preserve">3. Разходи за персонал </t>
  </si>
  <si>
    <t>3.1. заплати</t>
  </si>
  <si>
    <t>3.2. заседателни</t>
  </si>
  <si>
    <t>3.3. осигуровки</t>
  </si>
  <si>
    <t>4. Други разходи, в това число:</t>
  </si>
  <si>
    <t xml:space="preserve">4.1.командировки в страната </t>
  </si>
  <si>
    <t>4.2.командировки в чужбина</t>
  </si>
  <si>
    <t>4.3.други - поздравителни адреси, визитки , сувенири</t>
  </si>
  <si>
    <r>
      <rPr>
        <b/>
        <sz val="11"/>
        <color theme="1"/>
        <rFont val="Arial"/>
      </rPr>
      <t xml:space="preserve">5.Представителни </t>
    </r>
    <r>
      <rPr>
        <sz val="11"/>
        <color theme="1"/>
        <rFont val="Arial"/>
      </rPr>
      <t>до 1% от приходите</t>
    </r>
  </si>
  <si>
    <t>6.Абонамент на специализирани издания</t>
  </si>
  <si>
    <t>7.Текущ ремонт на офис и на  др. ДМА</t>
  </si>
  <si>
    <t>Общо административни/постоянни разходи</t>
  </si>
  <si>
    <t>ІІ.Мероприятия</t>
  </si>
  <si>
    <t>ІІІ.Обучение на членовете и персонала</t>
  </si>
  <si>
    <t>ІV. Стипендии и награди</t>
  </si>
  <si>
    <t>V. Непредвидени</t>
  </si>
  <si>
    <t>VІ. Финансови разходи</t>
  </si>
  <si>
    <t>1.Разходи за лихви</t>
  </si>
  <si>
    <t>2.Други разходи по финансови операции (банкови такси)</t>
  </si>
  <si>
    <t xml:space="preserve">Б. Общо разходи от основна дейност     </t>
  </si>
  <si>
    <t>VІІ.Отчисления за бюджета на ЦО</t>
  </si>
  <si>
    <t>1.За НПС</t>
  </si>
  <si>
    <t>2. За бюджета на ЦО</t>
  </si>
  <si>
    <r>
      <rPr>
        <sz val="11"/>
        <color theme="1"/>
        <rFont val="Arial"/>
      </rPr>
      <t>3. За фонд"Солидарен"-</t>
    </r>
    <r>
      <rPr>
        <i/>
        <sz val="8"/>
        <color theme="1"/>
        <rFont val="Arial"/>
      </rPr>
      <t xml:space="preserve"> ОС на КИИП м.03.2019г.</t>
    </r>
  </si>
  <si>
    <t xml:space="preserve">ОБЩО РАЗХОДИ ОТ ОСНОВНА ДЕЙНОСТ </t>
  </si>
  <si>
    <t xml:space="preserve">В.Общо резултат (+/-) от основна дейност </t>
  </si>
  <si>
    <t>VIII. Разходи за амортизации</t>
  </si>
  <si>
    <t>Г.Субсидия от бюджета на ЦО</t>
  </si>
  <si>
    <t>Д. Капиталови разходи, в това число:</t>
  </si>
  <si>
    <t>1.Разходи за основен ремонт на ДМА</t>
  </si>
  <si>
    <t>2.Разходи за придобиване на ДМА - ПК и хардуер, сгради, транспортни средства, стопански инвентар</t>
  </si>
  <si>
    <t>3.Разходи за придобиване на НмДА - програмни продукти</t>
  </si>
  <si>
    <t>4.Възстановяване на субсидия от ЦУ</t>
  </si>
  <si>
    <t>Е. Финансов резултат (В+Г-Д)</t>
  </si>
  <si>
    <t>Ж. Финансов резултат след амортизации и капит.разходи (Е-З)</t>
  </si>
  <si>
    <t xml:space="preserve">общо разходи от основна дейност на член от РК </t>
  </si>
  <si>
    <t>Легални определения, съгласувани от Бюджетната комисия на 23.11.2009 г.</t>
  </si>
  <si>
    <r>
      <rPr>
        <b/>
        <i/>
        <u/>
        <sz val="11"/>
        <color theme="1"/>
        <rFont val="Arial"/>
      </rPr>
      <t>Мероприятие:</t>
    </r>
    <r>
      <rPr>
        <u/>
        <sz val="11"/>
        <color theme="1"/>
        <rFont val="Arial"/>
      </rPr>
      <t xml:space="preserve"> Организирано събитие, утвърдено от органите на управление на </t>
    </r>
  </si>
  <si>
    <t xml:space="preserve">КИИП, различно от обучение на членовете - например събрания, работни срещи, </t>
  </si>
  <si>
    <t>срещи със сродни организации, вкл. международни.</t>
  </si>
  <si>
    <r>
      <rPr>
        <b/>
        <i/>
        <u/>
        <sz val="11"/>
        <color theme="1"/>
        <rFont val="Arial"/>
      </rPr>
      <t>Обучение на членовете и персонала</t>
    </r>
    <r>
      <rPr>
        <b/>
        <u/>
        <sz val="11"/>
        <color theme="1"/>
        <rFont val="Arial"/>
      </rPr>
      <t>:</t>
    </r>
    <r>
      <rPr>
        <u/>
        <sz val="11"/>
        <color theme="1"/>
        <rFont val="Arial"/>
      </rPr>
      <t xml:space="preserve">  Организирано събитие, утвърдено от</t>
    </r>
  </si>
  <si>
    <t xml:space="preserve">органите на управление на КИИП, свързано с информираността и квалификацията </t>
  </si>
  <si>
    <t>на членовете и персонала и финансирано за сметка на КИИП.</t>
  </si>
  <si>
    <r>
      <rPr>
        <b/>
        <i/>
        <u/>
        <sz val="11"/>
        <color theme="1"/>
        <rFont val="Arial"/>
      </rPr>
      <t>Стипендии</t>
    </r>
    <r>
      <rPr>
        <b/>
        <u/>
        <sz val="11"/>
        <color theme="1"/>
        <rFont val="Arial"/>
      </rPr>
      <t>:</t>
    </r>
    <r>
      <rPr>
        <u/>
        <sz val="11"/>
        <color theme="1"/>
        <rFont val="Arial"/>
      </rPr>
      <t xml:space="preserve"> Парични средства, отпускани след утвърждаване от органите за</t>
    </r>
  </si>
  <si>
    <t>управление на КИИП за отличаване на изявени студенти.</t>
  </si>
  <si>
    <r>
      <rPr>
        <b/>
        <i/>
        <u/>
        <sz val="11"/>
        <color theme="1"/>
        <rFont val="Arial"/>
      </rPr>
      <t>Награди</t>
    </r>
    <r>
      <rPr>
        <b/>
        <u/>
        <sz val="11"/>
        <color theme="1"/>
        <rFont val="Arial"/>
      </rPr>
      <t>:</t>
    </r>
    <r>
      <rPr>
        <u/>
        <sz val="11"/>
        <color theme="1"/>
        <rFont val="Arial"/>
      </rPr>
      <t xml:space="preserve"> Парични средства, отпускани еднократно по решение на органите за</t>
    </r>
  </si>
  <si>
    <t>управление на КИИП.</t>
  </si>
  <si>
    <r>
      <rPr>
        <b/>
        <i/>
        <u/>
        <sz val="11"/>
        <color theme="1"/>
        <rFont val="Arial"/>
      </rPr>
      <t>Непредвидени:</t>
    </r>
    <r>
      <rPr>
        <u/>
        <sz val="11"/>
        <color theme="1"/>
        <rFont val="Arial"/>
      </rPr>
      <t xml:space="preserve"> Разходи със случаен характер, неотразени в по-горните редове,</t>
    </r>
  </si>
  <si>
    <t>вкл. документално необосновани и непризнати за сметка на ЦУ.</t>
  </si>
  <si>
    <t>Средствата по групи :</t>
  </si>
  <si>
    <t>ІІ. Мероприятия, ІІІ.Стипендии и награди,V.Непредвидени</t>
  </si>
  <si>
    <r>
      <rPr>
        <sz val="11"/>
        <color theme="1"/>
        <rFont val="Arial"/>
      </rPr>
      <t xml:space="preserve">се планират </t>
    </r>
    <r>
      <rPr>
        <b/>
        <sz val="11"/>
        <color theme="1"/>
        <rFont val="Arial"/>
      </rPr>
      <t>обобщено</t>
    </r>
    <r>
      <rPr>
        <sz val="11"/>
        <color theme="1"/>
        <rFont val="Arial"/>
      </rPr>
      <t xml:space="preserve">,но ще се отчитат </t>
    </r>
    <r>
      <rPr>
        <b/>
        <sz val="11"/>
        <color theme="1"/>
        <rFont val="Arial"/>
      </rPr>
      <t>аналитично</t>
    </r>
    <r>
      <rPr>
        <sz val="11"/>
        <color theme="1"/>
        <rFont val="Arial"/>
      </rPr>
      <t>, с цел</t>
    </r>
  </si>
  <si>
    <t xml:space="preserve"> постигане на по-голяма прозрачност</t>
  </si>
  <si>
    <t>rk_id</t>
  </si>
  <si>
    <t>РК</t>
  </si>
  <si>
    <t>Бургас</t>
  </si>
  <si>
    <t>Варна</t>
  </si>
  <si>
    <t>В. Търново</t>
  </si>
  <si>
    <t>Видин</t>
  </si>
  <si>
    <t>Враца</t>
  </si>
  <si>
    <t>Габрово</t>
  </si>
  <si>
    <t>Добрич</t>
  </si>
  <si>
    <t>Кюстендил</t>
  </si>
  <si>
    <t>Кърджали</t>
  </si>
  <si>
    <t>Ловеч</t>
  </si>
  <si>
    <t>Монтана</t>
  </si>
  <si>
    <t>Пазарджик</t>
  </si>
  <si>
    <t>Перник</t>
  </si>
  <si>
    <t>Плевен</t>
  </si>
  <si>
    <t>Пловдив</t>
  </si>
  <si>
    <t>Разград</t>
  </si>
  <si>
    <t xml:space="preserve">Русе </t>
  </si>
  <si>
    <t>Силистра</t>
  </si>
  <si>
    <t>Сливен</t>
  </si>
  <si>
    <t>Стара Загора</t>
  </si>
  <si>
    <t>София Град</t>
  </si>
  <si>
    <t>София Област</t>
  </si>
  <si>
    <t xml:space="preserve">Търговище </t>
  </si>
  <si>
    <t>Хасково</t>
  </si>
  <si>
    <t>Шумен</t>
  </si>
  <si>
    <t>Ямбол</t>
  </si>
  <si>
    <t>Благоевград</t>
  </si>
  <si>
    <t>Смолян</t>
  </si>
  <si>
    <t>ЦУ</t>
  </si>
  <si>
    <t>broi_chlenove_initial</t>
  </si>
  <si>
    <t>ochakvan_clenski_vnos_initial</t>
  </si>
  <si>
    <t>prihodi_novopostapili_initial</t>
  </si>
  <si>
    <t>prihodi_chlenove_ppp_initial</t>
  </si>
  <si>
    <t>prihodi_chlenove_opp_initial</t>
  </si>
  <si>
    <t>prihodi_chlenove_tk_initial</t>
  </si>
  <si>
    <t>prihodi_chlenove_bez_pravosposobnost_initial</t>
  </si>
  <si>
    <t>prihodi_drugi_initial</t>
  </si>
  <si>
    <t>razhodi_administrativni_materiali_kancelarski_initial</t>
  </si>
  <si>
    <t>razhodi_administrativni_materiali_pochistvashti_initial</t>
  </si>
  <si>
    <t>razhodi_vanshni_uslugi_voda_initial</t>
  </si>
  <si>
    <t>razhodi_vanshni_uslugi_iuridicheski_initial</t>
  </si>
  <si>
    <t>razhodi_vanshni_uslugi_naemi_initial</t>
  </si>
  <si>
    <t>razhodi_vanshni_uslugi_telecom_initial</t>
  </si>
  <si>
    <t>razhodi_vanshni_drugi_initial</t>
  </si>
  <si>
    <t>razhodi_amortizacii_DMA_initial</t>
  </si>
  <si>
    <t>razhodi_amortizacii_NdMA_initial</t>
  </si>
  <si>
    <t>razhodi_personal_zaplati_initial</t>
  </si>
  <si>
    <t>razhodi_personal_zasedatelni_initial</t>
  </si>
  <si>
    <t>razhodi_personal_osigurovki_initial</t>
  </si>
  <si>
    <t>razhodi_drugi_komandirovki_stranata_initial</t>
  </si>
  <si>
    <t>razhodi_drugi_komandirovki_chujbina_initial</t>
  </si>
  <si>
    <t>razhodi_drugi_predstavitelni_initial</t>
  </si>
  <si>
    <t>razhodi_drugi_initial</t>
  </si>
  <si>
    <t>razhodi_abonament_izdania_initial</t>
  </si>
  <si>
    <t>razhodi_tekusht_remont_initial</t>
  </si>
  <si>
    <t>subsidia_CO_initial</t>
  </si>
  <si>
    <t>kapitalovi_razhodi_osnoven_remont_DMA_initial</t>
  </si>
  <si>
    <t>kapitalovi_razhodi_pridobivane_DMA_initial</t>
  </si>
  <si>
    <t>kapitalovi_razhodi_pridobivane_NdMA_initial</t>
  </si>
  <si>
    <t>kapitalovi_razhodi_vazstanoviavane_subsidia_initial</t>
  </si>
  <si>
    <t>meropriatia_initial</t>
  </si>
  <si>
    <t>obuchenia_initial</t>
  </si>
  <si>
    <t>stipendii_initial</t>
  </si>
  <si>
    <t>nepredvideni_initial</t>
  </si>
  <si>
    <t>finansovi_initial</t>
  </si>
  <si>
    <t>amortizacii_initial</t>
  </si>
  <si>
    <t>razhodi_vanshni_uslugi_zastrahovki_initial</t>
  </si>
  <si>
    <t>Разходи за ОС на РК Търговище</t>
  </si>
  <si>
    <r>
      <t xml:space="preserve">Проекто бюджет </t>
    </r>
    <r>
      <rPr>
        <b/>
        <sz val="11"/>
        <color rgb="FFFF0000"/>
        <rFont val="Arial"/>
      </rPr>
      <t>2022</t>
    </r>
  </si>
  <si>
    <t>очакван членски внос за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</si>
</sst>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rgb="FF000000"/>
      <name val="Open Sans"/>
    </font>
    <font>
      <b/>
      <sz val="11"/>
      <color rgb="FF333333"/>
      <name val="Arial"/>
    </font>
    <font>
      <sz val="11"/>
      <color rgb="FFFF0000"/>
      <name val="Arial"/>
    </font>
    <font>
      <sz val="11"/>
      <color theme="1"/>
      <name val="Arial"/>
    </font>
    <font>
      <sz val="10"/>
      <name val="Open Sans"/>
    </font>
    <font>
      <b/>
      <sz val="11"/>
      <color theme="1"/>
      <name val="Arial"/>
    </font>
    <font>
      <b/>
      <sz val="11"/>
      <color rgb="FFFF0000"/>
      <name val="Arial"/>
    </font>
    <font>
      <i/>
      <sz val="11"/>
      <color rgb="FF333333"/>
      <name val="Arial"/>
    </font>
    <font>
      <sz val="11"/>
      <color rgb="FF333333"/>
      <name val="Arial"/>
    </font>
    <font>
      <i/>
      <sz val="11"/>
      <color theme="1"/>
      <name val="Arial"/>
    </font>
    <font>
      <b/>
      <i/>
      <sz val="11"/>
      <color rgb="FF333333"/>
      <name val="Arial"/>
    </font>
    <font>
      <b/>
      <i/>
      <sz val="11"/>
      <color rgb="FFFF0000"/>
      <name val="Arial"/>
    </font>
    <font>
      <b/>
      <i/>
      <sz val="11"/>
      <color theme="1"/>
      <name val="Arial"/>
    </font>
    <font>
      <b/>
      <u/>
      <sz val="11"/>
      <color theme="1"/>
      <name val="Arial"/>
    </font>
    <font>
      <b/>
      <i/>
      <u/>
      <sz val="11"/>
      <color theme="1"/>
      <name val="Arial"/>
    </font>
    <font>
      <u/>
      <sz val="11"/>
      <color theme="1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Calibri"/>
    </font>
    <font>
      <i/>
      <sz val="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DAEEF3"/>
        <bgColor rgb="FFDAEEF3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2" fillId="2" borderId="2" xfId="0" applyFont="1" applyFill="1" applyBorder="1"/>
    <xf numFmtId="0" fontId="3" fillId="3" borderId="3" xfId="0" applyFont="1" applyFill="1" applyBorder="1"/>
    <xf numFmtId="0" fontId="5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4" borderId="2" xfId="0" applyFont="1" applyFill="1" applyBorder="1"/>
    <xf numFmtId="0" fontId="3" fillId="5" borderId="2" xfId="0" applyFont="1" applyFill="1" applyBorder="1"/>
    <xf numFmtId="0" fontId="1" fillId="4" borderId="2" xfId="0" applyFont="1" applyFill="1" applyBorder="1" applyAlignment="1">
      <alignment horizontal="center" wrapText="1"/>
    </xf>
    <xf numFmtId="0" fontId="3" fillId="4" borderId="3" xfId="0" applyFont="1" applyFill="1" applyBorder="1"/>
    <xf numFmtId="0" fontId="6" fillId="4" borderId="3" xfId="0" applyFont="1" applyFill="1" applyBorder="1"/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9" fillId="5" borderId="2" xfId="0" applyFont="1" applyFill="1" applyBorder="1"/>
    <xf numFmtId="0" fontId="9" fillId="3" borderId="3" xfId="0" applyFont="1" applyFill="1" applyBorder="1"/>
    <xf numFmtId="0" fontId="9" fillId="0" borderId="0" xfId="0" applyFont="1"/>
    <xf numFmtId="0" fontId="6" fillId="3" borderId="3" xfId="0" applyFont="1" applyFill="1" applyBorder="1"/>
    <xf numFmtId="0" fontId="10" fillId="2" borderId="2" xfId="0" applyFont="1" applyFill="1" applyBorder="1" applyAlignment="1">
      <alignment horizontal="left" wrapText="1"/>
    </xf>
    <xf numFmtId="0" fontId="5" fillId="2" borderId="2" xfId="0" applyFont="1" applyFill="1" applyBorder="1"/>
    <xf numFmtId="0" fontId="5" fillId="3" borderId="3" xfId="0" applyFont="1" applyFill="1" applyBorder="1"/>
    <xf numFmtId="0" fontId="10" fillId="0" borderId="2" xfId="0" applyFont="1" applyBorder="1" applyAlignment="1">
      <alignment wrapText="1"/>
    </xf>
    <xf numFmtId="0" fontId="3" fillId="0" borderId="1" xfId="0" applyFont="1" applyBorder="1"/>
    <xf numFmtId="0" fontId="3" fillId="2" borderId="6" xfId="0" applyFont="1" applyFill="1" applyBorder="1"/>
    <xf numFmtId="0" fontId="3" fillId="2" borderId="8" xfId="0" applyFont="1" applyFill="1" applyBorder="1"/>
    <xf numFmtId="0" fontId="8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2" borderId="2" xfId="0" applyFont="1" applyFill="1" applyBorder="1" applyAlignment="1">
      <alignment wrapText="1"/>
    </xf>
    <xf numFmtId="0" fontId="5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5" fillId="4" borderId="3" xfId="0" applyFont="1" applyFill="1" applyBorder="1"/>
    <xf numFmtId="0" fontId="10" fillId="2" borderId="2" xfId="0" applyFont="1" applyFill="1" applyBorder="1" applyAlignment="1">
      <alignment horizontal="right" wrapText="1"/>
    </xf>
    <xf numFmtId="0" fontId="5" fillId="0" borderId="2" xfId="0" applyFont="1" applyBorder="1"/>
    <xf numFmtId="0" fontId="5" fillId="5" borderId="2" xfId="0" applyFont="1" applyFill="1" applyBorder="1"/>
    <xf numFmtId="0" fontId="1" fillId="0" borderId="2" xfId="0" applyFont="1" applyBorder="1" applyAlignment="1">
      <alignment wrapText="1"/>
    </xf>
    <xf numFmtId="0" fontId="3" fillId="6" borderId="2" xfId="0" applyFont="1" applyFill="1" applyBorder="1"/>
    <xf numFmtId="0" fontId="11" fillId="2" borderId="2" xfId="0" applyFont="1" applyFill="1" applyBorder="1" applyAlignment="1">
      <alignment wrapText="1"/>
    </xf>
    <xf numFmtId="0" fontId="6" fillId="2" borderId="2" xfId="0" applyFont="1" applyFill="1" applyBorder="1"/>
    <xf numFmtId="0" fontId="2" fillId="0" borderId="0" xfId="0" applyFont="1"/>
    <xf numFmtId="0" fontId="3" fillId="0" borderId="0" xfId="0" applyFont="1"/>
    <xf numFmtId="0" fontId="8" fillId="4" borderId="2" xfId="0" applyFont="1" applyFill="1" applyBorder="1" applyAlignment="1">
      <alignment wrapText="1"/>
    </xf>
    <xf numFmtId="0" fontId="5" fillId="4" borderId="2" xfId="0" applyFont="1" applyFill="1" applyBorder="1"/>
    <xf numFmtId="0" fontId="12" fillId="2" borderId="2" xfId="0" applyFont="1" applyFill="1" applyBorder="1"/>
    <xf numFmtId="0" fontId="12" fillId="0" borderId="2" xfId="0" applyFont="1" applyBorder="1"/>
    <xf numFmtId="0" fontId="5" fillId="7" borderId="2" xfId="0" applyFont="1" applyFill="1" applyBorder="1"/>
    <xf numFmtId="0" fontId="3" fillId="7" borderId="2" xfId="0" applyFont="1" applyFill="1" applyBorder="1"/>
    <xf numFmtId="2" fontId="11" fillId="2" borderId="2" xfId="0" applyNumberFormat="1" applyFont="1" applyFill="1" applyBorder="1"/>
    <xf numFmtId="2" fontId="6" fillId="2" borderId="2" xfId="0" applyNumberFormat="1" applyFont="1" applyFill="1" applyBorder="1"/>
    <xf numFmtId="2" fontId="6" fillId="3" borderId="3" xfId="0" applyNumberFormat="1" applyFont="1" applyFill="1" applyBorder="1"/>
    <xf numFmtId="2" fontId="6" fillId="0" borderId="0" xfId="0" applyNumberFormat="1" applyFont="1"/>
    <xf numFmtId="0" fontId="3" fillId="3" borderId="9" xfId="0" applyFont="1" applyFill="1" applyBorder="1"/>
    <xf numFmtId="0" fontId="16" fillId="8" borderId="2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right" vertical="center" wrapText="1"/>
    </xf>
    <xf numFmtId="0" fontId="18" fillId="0" borderId="0" xfId="0" applyFont="1"/>
    <xf numFmtId="0" fontId="17" fillId="8" borderId="2" xfId="0" applyFont="1" applyFill="1" applyBorder="1" applyAlignment="1">
      <alignment horizontal="center"/>
    </xf>
    <xf numFmtId="0" fontId="17" fillId="0" borderId="10" xfId="0" applyFont="1" applyBorder="1" applyAlignment="1">
      <alignment horizontal="right" wrapText="1"/>
    </xf>
    <xf numFmtId="0" fontId="13" fillId="0" borderId="3" xfId="0" applyFont="1" applyBorder="1"/>
    <xf numFmtId="0" fontId="3" fillId="0" borderId="3" xfId="0" applyFont="1" applyBorder="1"/>
    <xf numFmtId="0" fontId="14" fillId="0" borderId="3" xfId="0" applyFont="1" applyBorder="1"/>
    <xf numFmtId="0" fontId="15" fillId="0" borderId="3" xfId="0" applyFont="1" applyBorder="1"/>
    <xf numFmtId="0" fontId="12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0" borderId="4" xfId="0" applyFont="1" applyBorder="1"/>
    <xf numFmtId="0" fontId="1" fillId="2" borderId="5" xfId="0" applyFont="1" applyFill="1" applyBorder="1" applyAlignment="1">
      <alignment horizontal="center" wrapText="1"/>
    </xf>
    <xf numFmtId="0" fontId="4" fillId="0" borderId="7" xfId="0" applyFont="1" applyBorder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A19" workbookViewId="0">
      <pane xSplit="1" topLeftCell="B1" activePane="topRight" state="frozen"/>
      <selection pane="topRight" activeCell="B75" sqref="B75"/>
    </sheetView>
  </sheetViews>
  <sheetFormatPr defaultColWidth="14.44140625" defaultRowHeight="15" customHeight="1"/>
  <cols>
    <col min="1" max="1" width="66.44140625" customWidth="1"/>
    <col min="2" max="2" width="23" bestFit="1" customWidth="1"/>
    <col min="3" max="22" width="16.109375" customWidth="1"/>
    <col min="23" max="26" width="9.109375" customWidth="1"/>
  </cols>
  <sheetData>
    <row r="1" spans="1:26" ht="19.5" customHeight="1">
      <c r="A1" s="66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67"/>
      <c r="B2" s="3" t="s">
        <v>148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2"/>
      <c r="X2" s="2"/>
      <c r="Y2" s="2"/>
      <c r="Z2" s="2"/>
    </row>
    <row r="3" spans="1:26" ht="14.25" customHeight="1">
      <c r="A3" s="5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5" t="s">
        <v>2</v>
      </c>
      <c r="B4" s="7">
        <v>75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5" t="s">
        <v>149</v>
      </c>
      <c r="B5" s="7">
        <v>11400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8"/>
      <c r="B6" s="6"/>
      <c r="C6" s="9"/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>
      <c r="A7" s="11" t="s">
        <v>3</v>
      </c>
      <c r="B7" s="1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3" t="s">
        <v>4</v>
      </c>
      <c r="B8" s="12">
        <f>B9+B10+B11+B12+B13</f>
        <v>10218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14" t="s">
        <v>5</v>
      </c>
      <c r="B9" s="7">
        <v>360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4" t="s">
        <v>6</v>
      </c>
      <c r="B10" s="7">
        <v>5640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4" t="s">
        <v>7</v>
      </c>
      <c r="B11" s="7">
        <v>3600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4" t="s">
        <v>8</v>
      </c>
      <c r="B12" s="7">
        <v>450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4" t="s">
        <v>9</v>
      </c>
      <c r="B13" s="7">
        <v>168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5" t="s">
        <v>10</v>
      </c>
      <c r="B14" s="16">
        <v>300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8"/>
      <c r="X14" s="18"/>
      <c r="Y14" s="18"/>
      <c r="Z14" s="18"/>
    </row>
    <row r="15" spans="1:26" ht="14.25" customHeight="1">
      <c r="A15" s="15" t="s">
        <v>11</v>
      </c>
      <c r="B15" s="7">
        <v>5284.34</v>
      </c>
      <c r="C15" s="1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0" t="s">
        <v>12</v>
      </c>
      <c r="B16" s="21">
        <f>B8+B15+B14</f>
        <v>15802.34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"/>
      <c r="X16" s="2"/>
      <c r="Y16" s="2"/>
      <c r="Z16" s="2"/>
    </row>
    <row r="17" spans="1:26" ht="14.25" customHeight="1">
      <c r="A17" s="23"/>
      <c r="B17" s="2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68" t="s">
        <v>13</v>
      </c>
      <c r="B18" s="2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69"/>
      <c r="B19" s="2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7"/>
      <c r="B20" s="2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9" t="s">
        <v>14</v>
      </c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9" t="s">
        <v>15</v>
      </c>
      <c r="B22" s="21">
        <f>B23+B24+B25</f>
        <v>350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30"/>
      <c r="X22" s="30"/>
      <c r="Y22" s="30"/>
      <c r="Z22" s="30"/>
    </row>
    <row r="23" spans="1:26" ht="14.25" customHeight="1">
      <c r="A23" s="14" t="s">
        <v>16</v>
      </c>
      <c r="B23" s="7">
        <v>300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14" t="s">
        <v>17</v>
      </c>
      <c r="B24" s="7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14" t="s">
        <v>18</v>
      </c>
      <c r="B25" s="7">
        <v>50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9" t="s">
        <v>19</v>
      </c>
      <c r="B26" s="21">
        <f>B27+B28+B29+B30+B31</f>
        <v>2300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30"/>
      <c r="X26" s="30"/>
      <c r="Y26" s="30"/>
      <c r="Z26" s="30"/>
    </row>
    <row r="27" spans="1:26" ht="14.25" customHeight="1">
      <c r="A27" s="31" t="s">
        <v>20</v>
      </c>
      <c r="B27" s="7"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14" t="s">
        <v>21</v>
      </c>
      <c r="B28" s="7">
        <v>500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31" t="s">
        <v>22</v>
      </c>
      <c r="B29" s="7"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31" t="s">
        <v>23</v>
      </c>
      <c r="B30" s="7">
        <v>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31" t="s">
        <v>24</v>
      </c>
      <c r="B31" s="7">
        <v>1800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9" t="s">
        <v>25</v>
      </c>
      <c r="B32" s="21">
        <f>B33+B34+B35</f>
        <v>3300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30"/>
      <c r="X32" s="30"/>
      <c r="Y32" s="30"/>
      <c r="Z32" s="30"/>
    </row>
    <row r="33" spans="1:26" ht="14.25" customHeight="1">
      <c r="A33" s="14" t="s">
        <v>26</v>
      </c>
      <c r="B33" s="7">
        <v>2800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14" t="s">
        <v>27</v>
      </c>
      <c r="B34" s="7"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4" t="s">
        <v>28</v>
      </c>
      <c r="B35" s="7">
        <v>500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9" t="s">
        <v>29</v>
      </c>
      <c r="B36" s="21">
        <f>B37+B38+B39</f>
        <v>600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30"/>
      <c r="X36" s="30"/>
      <c r="Y36" s="30"/>
      <c r="Z36" s="30"/>
    </row>
    <row r="37" spans="1:26" ht="14.25" customHeight="1">
      <c r="A37" s="27" t="s">
        <v>30</v>
      </c>
      <c r="B37" s="7">
        <v>300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7" t="s">
        <v>31</v>
      </c>
      <c r="B38" s="7"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32" t="s">
        <v>32</v>
      </c>
      <c r="B39" s="7">
        <v>300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32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33" t="s">
        <v>33</v>
      </c>
      <c r="B41" s="7">
        <v>100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"/>
      <c r="X41" s="2"/>
      <c r="Y41" s="2"/>
      <c r="Z41" s="2"/>
    </row>
    <row r="42" spans="1:26" ht="14.25" customHeight="1">
      <c r="A42" s="29" t="s">
        <v>34</v>
      </c>
      <c r="B42" s="7">
        <v>300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"/>
      <c r="X42" s="2"/>
      <c r="Y42" s="2"/>
      <c r="Z42" s="2"/>
    </row>
    <row r="43" spans="1:26" ht="14.25" customHeight="1">
      <c r="A43" s="29" t="s">
        <v>35</v>
      </c>
      <c r="B43" s="7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"/>
      <c r="X43" s="2"/>
      <c r="Y43" s="2"/>
      <c r="Z43" s="2"/>
    </row>
    <row r="44" spans="1:26" ht="14.25" customHeight="1">
      <c r="A44" s="34"/>
      <c r="B44" s="6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9"/>
      <c r="X44" s="9"/>
      <c r="Y44" s="9"/>
      <c r="Z44" s="9"/>
    </row>
    <row r="45" spans="1:26" ht="14.25" customHeight="1">
      <c r="A45" s="36" t="s">
        <v>36</v>
      </c>
      <c r="B45" s="21">
        <f>B22+B26+B32+B36+B41+B42+B43</f>
        <v>6950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"/>
      <c r="X45" s="2"/>
      <c r="Y45" s="2"/>
      <c r="Z45" s="2"/>
    </row>
    <row r="46" spans="1:26" ht="14.25" customHeight="1">
      <c r="A46" s="23"/>
      <c r="B46" s="37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"/>
      <c r="X46" s="2"/>
      <c r="Y46" s="2"/>
      <c r="Z46" s="2"/>
    </row>
    <row r="47" spans="1:26" ht="14.25" customHeight="1">
      <c r="A47" s="29" t="s">
        <v>37</v>
      </c>
      <c r="B47" s="38">
        <v>3000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"/>
      <c r="X47" s="2"/>
      <c r="Y47" s="2"/>
      <c r="Z47" s="2"/>
    </row>
    <row r="48" spans="1:26" ht="14.25" customHeight="1">
      <c r="A48" s="14" t="s">
        <v>147</v>
      </c>
      <c r="B48" s="2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9" t="s">
        <v>38</v>
      </c>
      <c r="B49" s="38">
        <v>500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30"/>
      <c r="X49" s="30"/>
      <c r="Y49" s="30"/>
      <c r="Z49" s="30"/>
    </row>
    <row r="50" spans="1:26" ht="14.25" customHeight="1">
      <c r="A50" s="39"/>
      <c r="B50" s="37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30"/>
      <c r="X50" s="30"/>
      <c r="Y50" s="30"/>
      <c r="Z50" s="30"/>
    </row>
    <row r="51" spans="1:26" ht="14.25" customHeight="1">
      <c r="A51" s="29" t="s">
        <v>39</v>
      </c>
      <c r="B51" s="38">
        <v>200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30"/>
      <c r="X51" s="30"/>
      <c r="Y51" s="30"/>
      <c r="Z51" s="30"/>
    </row>
    <row r="52" spans="1:26" ht="14.25" customHeight="1">
      <c r="A52" s="39"/>
      <c r="B52" s="37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30"/>
      <c r="X52" s="30"/>
      <c r="Y52" s="30"/>
      <c r="Z52" s="30"/>
    </row>
    <row r="53" spans="1:26" ht="14.25" customHeight="1">
      <c r="A53" s="29" t="s">
        <v>40</v>
      </c>
      <c r="B53" s="38">
        <v>100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30"/>
      <c r="X53" s="30"/>
      <c r="Y53" s="30"/>
      <c r="Z53" s="30"/>
    </row>
    <row r="54" spans="1:26" ht="14.25" customHeight="1">
      <c r="A54" s="39"/>
      <c r="B54" s="37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30"/>
      <c r="X54" s="30"/>
      <c r="Y54" s="30"/>
      <c r="Z54" s="30"/>
    </row>
    <row r="55" spans="1:26" ht="14.25" customHeight="1">
      <c r="A55" s="29" t="s">
        <v>41</v>
      </c>
      <c r="B55" s="21">
        <f>B56+B57</f>
        <v>550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30"/>
      <c r="X55" s="30"/>
      <c r="Y55" s="30"/>
      <c r="Z55" s="30"/>
    </row>
    <row r="56" spans="1:26" ht="14.25" customHeight="1">
      <c r="A56" s="14" t="s">
        <v>42</v>
      </c>
      <c r="B56" s="40">
        <v>0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4" t="s">
        <v>43</v>
      </c>
      <c r="B57" s="40">
        <v>550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4"/>
      <c r="B58" s="2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41" t="s">
        <v>44</v>
      </c>
      <c r="B59" s="42">
        <f>B55+B53+B51+B49+B47+B45</f>
        <v>11300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43"/>
      <c r="X59" s="43"/>
      <c r="Y59" s="43"/>
      <c r="Z59" s="43"/>
    </row>
    <row r="60" spans="1:26" ht="14.25" customHeight="1">
      <c r="A60" s="23"/>
      <c r="B60" s="37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"/>
      <c r="X60" s="2"/>
      <c r="Y60" s="2"/>
      <c r="Z60" s="2"/>
    </row>
    <row r="61" spans="1:26" ht="14.25" customHeight="1">
      <c r="A61" s="29" t="s">
        <v>45</v>
      </c>
      <c r="B61" s="21">
        <f>B63+B64+B62</f>
        <v>3908.3850000000002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"/>
      <c r="X61" s="2"/>
      <c r="Y61" s="2"/>
      <c r="Z61" s="2"/>
    </row>
    <row r="62" spans="1:26" ht="14.25" customHeight="1">
      <c r="A62" s="14" t="s">
        <v>46</v>
      </c>
      <c r="B62" s="37">
        <f>B8*0.05</f>
        <v>510.90000000000003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44"/>
      <c r="X62" s="44"/>
      <c r="Y62" s="44"/>
      <c r="Z62" s="44"/>
    </row>
    <row r="63" spans="1:26" ht="14.25" customHeight="1">
      <c r="A63" s="45" t="s">
        <v>47</v>
      </c>
      <c r="B63" s="46">
        <f>(B8-B62)*0.25</f>
        <v>2426.7750000000001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44"/>
      <c r="X63" s="44"/>
      <c r="Y63" s="44"/>
      <c r="Z63" s="44"/>
    </row>
    <row r="64" spans="1:26" ht="14.25" customHeight="1">
      <c r="A64" s="28" t="s">
        <v>48</v>
      </c>
      <c r="B64" s="46">
        <f>(B8-B62)*0.1</f>
        <v>970.71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0"/>
      <c r="X64" s="30"/>
      <c r="Y64" s="30"/>
      <c r="Z64" s="30"/>
    </row>
    <row r="65" spans="1:26" ht="14.25" customHeight="1">
      <c r="A65" s="47" t="s">
        <v>49</v>
      </c>
      <c r="B65" s="21">
        <f>B59+B61</f>
        <v>15208.385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30"/>
      <c r="X65" s="30"/>
      <c r="Y65" s="30"/>
      <c r="Z65" s="30"/>
    </row>
    <row r="66" spans="1:26" ht="14.25" customHeight="1">
      <c r="A66" s="48"/>
      <c r="B66" s="37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30"/>
      <c r="X66" s="30"/>
      <c r="Y66" s="30"/>
      <c r="Z66" s="30"/>
    </row>
    <row r="67" spans="1:26" ht="14.25" customHeight="1">
      <c r="A67" s="29" t="s">
        <v>50</v>
      </c>
      <c r="B67" s="21">
        <f>B16-B65</f>
        <v>593.95499999999993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30"/>
      <c r="X67" s="30"/>
      <c r="Y67" s="30"/>
      <c r="Z67" s="30"/>
    </row>
    <row r="68" spans="1:26" ht="14.25" customHeight="1">
      <c r="A68" s="34"/>
      <c r="B68" s="46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4.25" customHeight="1">
      <c r="A69" s="33" t="s">
        <v>51</v>
      </c>
      <c r="B69" s="49">
        <v>300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30"/>
      <c r="X69" s="30"/>
      <c r="Y69" s="30"/>
      <c r="Z69" s="30"/>
    </row>
    <row r="70" spans="1:26" ht="14.25" customHeight="1">
      <c r="A70" s="39"/>
      <c r="B70" s="2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30"/>
      <c r="X70" s="30"/>
      <c r="Y70" s="30"/>
      <c r="Z70" s="30"/>
    </row>
    <row r="71" spans="1:26" ht="14.25" customHeight="1">
      <c r="A71" s="29" t="s">
        <v>52</v>
      </c>
      <c r="B71" s="49">
        <v>0</v>
      </c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30"/>
      <c r="X71" s="30"/>
      <c r="Y71" s="30"/>
      <c r="Z71" s="30"/>
    </row>
    <row r="72" spans="1:26" ht="14.25" customHeight="1">
      <c r="A72" s="39"/>
      <c r="B72" s="2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30"/>
      <c r="X72" s="30"/>
      <c r="Y72" s="30"/>
      <c r="Z72" s="30"/>
    </row>
    <row r="73" spans="1:26" ht="14.25" customHeight="1">
      <c r="A73" s="29" t="s">
        <v>53</v>
      </c>
      <c r="B73" s="21">
        <f>B74+B75+B76+B77</f>
        <v>200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30"/>
      <c r="X73" s="30"/>
      <c r="Y73" s="30"/>
      <c r="Z73" s="30"/>
    </row>
    <row r="74" spans="1:26" ht="14.25" customHeight="1">
      <c r="A74" s="14" t="s">
        <v>54</v>
      </c>
      <c r="B74" s="7">
        <v>200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14" t="s">
        <v>55</v>
      </c>
      <c r="B75" s="7">
        <v>0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14" t="s">
        <v>56</v>
      </c>
      <c r="B76" s="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31" t="s">
        <v>57</v>
      </c>
      <c r="B77" s="5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9" t="s">
        <v>58</v>
      </c>
      <c r="B78" s="21">
        <f>B67+B71-B73</f>
        <v>393.95499999999993</v>
      </c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"/>
      <c r="X78" s="2"/>
      <c r="Y78" s="2"/>
      <c r="Z78" s="2"/>
    </row>
    <row r="79" spans="1:26" ht="14.25" customHeight="1">
      <c r="A79" s="34"/>
      <c r="B79" s="46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9"/>
      <c r="X79" s="9"/>
      <c r="Y79" s="9"/>
      <c r="Z79" s="9"/>
    </row>
    <row r="80" spans="1:26" ht="14.25" customHeight="1">
      <c r="A80" s="29" t="s">
        <v>59</v>
      </c>
      <c r="B80" s="21">
        <f>B78-B69</f>
        <v>93.954999999999927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"/>
      <c r="X80" s="2"/>
      <c r="Y80" s="2"/>
      <c r="Z80" s="2"/>
    </row>
    <row r="81" spans="1:26" ht="14.25" customHeight="1">
      <c r="A81" s="23"/>
      <c r="B81" s="2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51" t="s">
        <v>60</v>
      </c>
      <c r="B82" s="52">
        <f>B59/B4</f>
        <v>150.66666666666666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4"/>
      <c r="X82" s="54"/>
      <c r="Y82" s="54"/>
      <c r="Z82" s="54"/>
    </row>
    <row r="83" spans="1:26" ht="14.25" customHeight="1">
      <c r="A83" s="62"/>
      <c r="B83" s="6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61" t="s">
        <v>61</v>
      </c>
      <c r="B84" s="6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62"/>
      <c r="B85" s="6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63" t="s">
        <v>62</v>
      </c>
      <c r="B86" s="6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62" t="s">
        <v>63</v>
      </c>
      <c r="B87" s="6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62" t="s">
        <v>64</v>
      </c>
      <c r="B88" s="6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62"/>
      <c r="B89" s="6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63" t="s">
        <v>65</v>
      </c>
      <c r="B90" s="6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62" t="s">
        <v>66</v>
      </c>
      <c r="B91" s="6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62" t="s">
        <v>67</v>
      </c>
      <c r="B92" s="6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62"/>
      <c r="B93" s="6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63" t="s">
        <v>68</v>
      </c>
      <c r="B94" s="6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62" t="s">
        <v>69</v>
      </c>
      <c r="B95" s="6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62"/>
      <c r="B96" s="6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63" t="s">
        <v>70</v>
      </c>
      <c r="B97" s="6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62" t="s">
        <v>71</v>
      </c>
      <c r="B98" s="6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62"/>
      <c r="B99" s="6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63" t="s">
        <v>72</v>
      </c>
      <c r="B100" s="6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62" t="s">
        <v>73</v>
      </c>
      <c r="B101" s="6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62"/>
      <c r="B102" s="6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64" t="s">
        <v>74</v>
      </c>
      <c r="B103" s="6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65" t="s">
        <v>75</v>
      </c>
      <c r="B104" s="6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62" t="s">
        <v>76</v>
      </c>
      <c r="B105" s="6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62" t="s">
        <v>77</v>
      </c>
      <c r="B106" s="6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62"/>
      <c r="B107" s="6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62"/>
      <c r="B108" s="6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62"/>
      <c r="B109" s="6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62"/>
      <c r="B110" s="6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62"/>
      <c r="B111" s="6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62"/>
      <c r="B112" s="6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62"/>
      <c r="B113" s="6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62"/>
      <c r="B114" s="6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62"/>
      <c r="B115" s="6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62"/>
      <c r="B116" s="6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62"/>
      <c r="B117" s="6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62"/>
      <c r="B118" s="6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62"/>
      <c r="B119" s="6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62"/>
      <c r="B120" s="6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62"/>
      <c r="B121" s="6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62"/>
      <c r="B122" s="6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62"/>
      <c r="B123" s="6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62"/>
      <c r="B124" s="6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62"/>
      <c r="B125" s="6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62"/>
      <c r="B126" s="6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62"/>
      <c r="B127" s="6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62"/>
      <c r="B128" s="6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62"/>
      <c r="B129" s="6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62"/>
      <c r="B130" s="6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62"/>
      <c r="B131" s="6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62"/>
      <c r="B132" s="6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62"/>
      <c r="B133" s="6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62"/>
      <c r="B134" s="6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62"/>
      <c r="B135" s="6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62"/>
      <c r="B136" s="6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62"/>
      <c r="B137" s="6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62"/>
      <c r="B138" s="6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62"/>
      <c r="B139" s="6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62"/>
      <c r="B140" s="6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62"/>
      <c r="B141" s="6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62"/>
      <c r="B142" s="6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62"/>
      <c r="B143" s="6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62"/>
      <c r="B144" s="6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62"/>
      <c r="B145" s="6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62"/>
      <c r="B146" s="6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62"/>
      <c r="B147" s="6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62"/>
      <c r="B148" s="6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62"/>
      <c r="B149" s="6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62"/>
      <c r="B150" s="6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62"/>
      <c r="B151" s="6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62"/>
      <c r="B152" s="6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62"/>
      <c r="B153" s="6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62"/>
      <c r="B154" s="6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62"/>
      <c r="B155" s="6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62"/>
      <c r="B156" s="6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62"/>
      <c r="B157" s="6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62"/>
      <c r="B158" s="6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62"/>
      <c r="B159" s="6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62"/>
      <c r="B160" s="6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62"/>
      <c r="B161" s="6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62"/>
      <c r="B162" s="6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62"/>
      <c r="B163" s="6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62"/>
      <c r="B164" s="6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62"/>
      <c r="B165" s="6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62"/>
      <c r="B166" s="6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62"/>
      <c r="B167" s="6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62"/>
      <c r="B168" s="6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62"/>
      <c r="B169" s="6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62"/>
      <c r="B170" s="6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62"/>
      <c r="B171" s="6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62"/>
      <c r="B172" s="6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62"/>
      <c r="B173" s="6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62"/>
      <c r="B174" s="6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62"/>
      <c r="B175" s="6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62"/>
      <c r="B176" s="6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62"/>
      <c r="B177" s="6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62"/>
      <c r="B178" s="6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62"/>
      <c r="B179" s="6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62"/>
      <c r="B180" s="6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62"/>
      <c r="B181" s="6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62"/>
      <c r="B182" s="6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62"/>
      <c r="B183" s="6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62"/>
      <c r="B184" s="6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62"/>
      <c r="B185" s="6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62"/>
      <c r="B186" s="6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62"/>
      <c r="B187" s="6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62"/>
      <c r="B188" s="6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62"/>
      <c r="B189" s="6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62"/>
      <c r="B190" s="6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62"/>
      <c r="B191" s="6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62"/>
      <c r="B192" s="6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62"/>
      <c r="B193" s="6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62"/>
      <c r="B194" s="6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62"/>
      <c r="B195" s="6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62"/>
      <c r="B196" s="6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62"/>
      <c r="B197" s="6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62"/>
      <c r="B198" s="6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62"/>
      <c r="B199" s="6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62"/>
      <c r="B200" s="6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62"/>
      <c r="B201" s="6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62"/>
      <c r="B202" s="6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62"/>
      <c r="B203" s="6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62"/>
      <c r="B204" s="6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62"/>
      <c r="B205" s="6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62"/>
      <c r="B206" s="6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62"/>
      <c r="B207" s="6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62"/>
      <c r="B208" s="6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62"/>
      <c r="B209" s="6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62"/>
      <c r="B210" s="6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62"/>
      <c r="B211" s="6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62"/>
      <c r="B212" s="6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62"/>
      <c r="B213" s="6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62"/>
      <c r="B214" s="6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62"/>
      <c r="B215" s="6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62"/>
      <c r="B216" s="6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62"/>
      <c r="B217" s="6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62"/>
      <c r="B218" s="6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62"/>
      <c r="B219" s="6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62"/>
      <c r="B220" s="6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62"/>
      <c r="B221" s="6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62"/>
      <c r="B222" s="6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62"/>
      <c r="B223" s="6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62"/>
      <c r="B224" s="6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62"/>
      <c r="B225" s="6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62"/>
      <c r="B226" s="6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62"/>
      <c r="B227" s="6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62"/>
      <c r="B228" s="6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62"/>
      <c r="B229" s="6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62"/>
      <c r="B230" s="6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62"/>
      <c r="B231" s="6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62"/>
      <c r="B232" s="6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62"/>
      <c r="B233" s="6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62"/>
      <c r="B234" s="6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62"/>
      <c r="B235" s="6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62"/>
      <c r="B236" s="6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62"/>
      <c r="B237" s="6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62"/>
      <c r="B238" s="6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62"/>
      <c r="B239" s="6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62"/>
      <c r="B240" s="6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62"/>
      <c r="B241" s="6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62"/>
      <c r="B242" s="6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62"/>
      <c r="B243" s="6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62"/>
      <c r="B244" s="6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62"/>
      <c r="B245" s="6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62"/>
      <c r="B246" s="6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62"/>
      <c r="B247" s="6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62"/>
      <c r="B248" s="6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62"/>
      <c r="B249" s="6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62"/>
      <c r="B250" s="6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62"/>
      <c r="B251" s="6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62"/>
      <c r="B252" s="6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62"/>
      <c r="B253" s="6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62"/>
      <c r="B254" s="6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62"/>
      <c r="B255" s="6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62"/>
      <c r="B256" s="6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62"/>
      <c r="B257" s="6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62"/>
      <c r="B258" s="6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62"/>
      <c r="B259" s="6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62"/>
      <c r="B260" s="6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62"/>
      <c r="B261" s="6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62"/>
      <c r="B262" s="6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62"/>
      <c r="B263" s="6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62"/>
      <c r="B264" s="6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62"/>
      <c r="B265" s="6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62"/>
      <c r="B266" s="6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62"/>
      <c r="B267" s="6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62"/>
      <c r="B268" s="6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62"/>
      <c r="B269" s="6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62"/>
      <c r="B270" s="6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62"/>
      <c r="B271" s="6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62"/>
      <c r="B272" s="6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62"/>
      <c r="B273" s="6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62"/>
      <c r="B274" s="6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62"/>
      <c r="B275" s="6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62"/>
      <c r="B276" s="6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62"/>
      <c r="B277" s="6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62"/>
      <c r="B278" s="6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62"/>
      <c r="B279" s="6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62"/>
      <c r="B280" s="6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62"/>
      <c r="B281" s="6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62"/>
      <c r="B282" s="6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62"/>
      <c r="B283" s="6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62"/>
      <c r="B284" s="6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62"/>
      <c r="B285" s="6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62"/>
      <c r="B286" s="6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62"/>
      <c r="B287" s="6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62"/>
      <c r="B288" s="6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62"/>
      <c r="B289" s="6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62"/>
      <c r="B290" s="6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62"/>
      <c r="B291" s="6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62"/>
      <c r="B292" s="6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62"/>
      <c r="B293" s="6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62"/>
      <c r="B294" s="6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62"/>
      <c r="B295" s="6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62"/>
      <c r="B296" s="6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62"/>
      <c r="B297" s="6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62"/>
      <c r="B298" s="6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62"/>
      <c r="B299" s="6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62"/>
      <c r="B300" s="6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62"/>
      <c r="B301" s="6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62"/>
      <c r="B302" s="6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62"/>
      <c r="B303" s="6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62"/>
      <c r="B304" s="6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62"/>
      <c r="B305" s="6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62"/>
      <c r="B306" s="6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62"/>
      <c r="B307" s="6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62"/>
      <c r="B308" s="6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62"/>
      <c r="B309" s="6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62"/>
      <c r="B310" s="6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62"/>
      <c r="B311" s="6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62"/>
      <c r="B312" s="6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62"/>
      <c r="B313" s="6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62"/>
      <c r="B314" s="6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62"/>
      <c r="B315" s="6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62"/>
      <c r="B316" s="6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62"/>
      <c r="B317" s="6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62"/>
      <c r="B318" s="6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62"/>
      <c r="B319" s="6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62"/>
      <c r="B320" s="6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62"/>
      <c r="B321" s="6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62"/>
      <c r="B322" s="6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62"/>
      <c r="B323" s="6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62"/>
      <c r="B324" s="6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62"/>
      <c r="B325" s="6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62"/>
      <c r="B326" s="6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62"/>
      <c r="B327" s="6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62"/>
      <c r="B328" s="6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62"/>
      <c r="B329" s="6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62"/>
      <c r="B330" s="6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62"/>
      <c r="B331" s="6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62"/>
      <c r="B332" s="6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62"/>
      <c r="B333" s="6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62"/>
      <c r="B334" s="6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62"/>
      <c r="B335" s="6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62"/>
      <c r="B336" s="6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62"/>
      <c r="B337" s="6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62"/>
      <c r="B338" s="6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62"/>
      <c r="B339" s="6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62"/>
      <c r="B340" s="6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62"/>
      <c r="B341" s="6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62"/>
      <c r="B342" s="6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62"/>
      <c r="B343" s="6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62"/>
      <c r="B344" s="6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62"/>
      <c r="B345" s="6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62"/>
      <c r="B346" s="6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62"/>
      <c r="B347" s="6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62"/>
      <c r="B348" s="6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62"/>
      <c r="B349" s="6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62"/>
      <c r="B350" s="6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62"/>
      <c r="B351" s="6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62"/>
      <c r="B352" s="6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62"/>
      <c r="B353" s="6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62"/>
      <c r="B354" s="6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62"/>
      <c r="B355" s="6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62"/>
      <c r="B356" s="6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62"/>
      <c r="B357" s="6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62"/>
      <c r="B358" s="6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62"/>
      <c r="B359" s="6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62"/>
      <c r="B360" s="6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62"/>
      <c r="B361" s="6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62"/>
      <c r="B362" s="6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62"/>
      <c r="B363" s="6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62"/>
      <c r="B364" s="6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62"/>
      <c r="B365" s="6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62"/>
      <c r="B366" s="6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62"/>
      <c r="B367" s="6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62"/>
      <c r="B368" s="6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62"/>
      <c r="B369" s="6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62"/>
      <c r="B370" s="6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62"/>
      <c r="B371" s="6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62"/>
      <c r="B372" s="6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62"/>
      <c r="B373" s="6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62"/>
      <c r="B374" s="6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62"/>
      <c r="B375" s="6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62"/>
      <c r="B376" s="6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62"/>
      <c r="B377" s="6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62"/>
      <c r="B378" s="6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62"/>
      <c r="B379" s="6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62"/>
      <c r="B380" s="6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62"/>
      <c r="B381" s="6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62"/>
      <c r="B382" s="6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62"/>
      <c r="B383" s="6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62"/>
      <c r="B384" s="6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62"/>
      <c r="B385" s="6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62"/>
      <c r="B386" s="6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62"/>
      <c r="B387" s="6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62"/>
      <c r="B388" s="6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62"/>
      <c r="B389" s="6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62"/>
      <c r="B390" s="6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62"/>
      <c r="B391" s="6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62"/>
      <c r="B392" s="6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62"/>
      <c r="B393" s="6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62"/>
      <c r="B394" s="6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62"/>
      <c r="B395" s="6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62"/>
      <c r="B396" s="6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62"/>
      <c r="B397" s="6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62"/>
      <c r="B398" s="6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62"/>
      <c r="B399" s="6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62"/>
      <c r="B400" s="6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62"/>
      <c r="B401" s="6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62"/>
      <c r="B402" s="6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62"/>
      <c r="B403" s="6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62"/>
      <c r="B404" s="6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62"/>
      <c r="B405" s="6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62"/>
      <c r="B406" s="6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62"/>
      <c r="B407" s="6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62"/>
      <c r="B408" s="6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62"/>
      <c r="B409" s="6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62"/>
      <c r="B410" s="6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62"/>
      <c r="B411" s="6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62"/>
      <c r="B412" s="6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62"/>
      <c r="B413" s="6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62"/>
      <c r="B414" s="6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62"/>
      <c r="B415" s="6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62"/>
      <c r="B416" s="6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62"/>
      <c r="B417" s="6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62"/>
      <c r="B418" s="6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62"/>
      <c r="B419" s="6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62"/>
      <c r="B420" s="6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62"/>
      <c r="B421" s="6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62"/>
      <c r="B422" s="6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62"/>
      <c r="B423" s="6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62"/>
      <c r="B424" s="6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62"/>
      <c r="B425" s="6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62"/>
      <c r="B426" s="6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62"/>
      <c r="B427" s="6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62"/>
      <c r="B428" s="6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62"/>
      <c r="B429" s="6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62"/>
      <c r="B430" s="6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62"/>
      <c r="B431" s="6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62"/>
      <c r="B432" s="6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62"/>
      <c r="B433" s="6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62"/>
      <c r="B434" s="6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62"/>
      <c r="B435" s="6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62"/>
      <c r="B436" s="6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62"/>
      <c r="B437" s="6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62"/>
      <c r="B438" s="6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62"/>
      <c r="B439" s="6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62"/>
      <c r="B440" s="6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62"/>
      <c r="B441" s="6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62"/>
      <c r="B442" s="6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62"/>
      <c r="B443" s="6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62"/>
      <c r="B444" s="6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62"/>
      <c r="B445" s="6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62"/>
      <c r="B446" s="6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62"/>
      <c r="B447" s="6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62"/>
      <c r="B448" s="6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62"/>
      <c r="B449" s="6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62"/>
      <c r="B450" s="6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62"/>
      <c r="B451" s="6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62"/>
      <c r="B452" s="6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62"/>
      <c r="B453" s="6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62"/>
      <c r="B454" s="6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62"/>
      <c r="B455" s="6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62"/>
      <c r="B456" s="6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62"/>
      <c r="B457" s="6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62"/>
      <c r="B458" s="6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62"/>
      <c r="B459" s="6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62"/>
      <c r="B460" s="6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62"/>
      <c r="B461" s="6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62"/>
      <c r="B462" s="6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62"/>
      <c r="B463" s="6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62"/>
      <c r="B464" s="6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62"/>
      <c r="B465" s="6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62"/>
      <c r="B466" s="6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62"/>
      <c r="B467" s="6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62"/>
      <c r="B468" s="6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62"/>
      <c r="B469" s="6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62"/>
      <c r="B470" s="6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62"/>
      <c r="B471" s="6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62"/>
      <c r="B472" s="6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62"/>
      <c r="B473" s="6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62"/>
      <c r="B474" s="6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62"/>
      <c r="B475" s="6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62"/>
      <c r="B476" s="6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62"/>
      <c r="B477" s="6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62"/>
      <c r="B478" s="6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62"/>
      <c r="B479" s="6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62"/>
      <c r="B480" s="6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62"/>
      <c r="B481" s="6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62"/>
      <c r="B482" s="6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62"/>
      <c r="B483" s="6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62"/>
      <c r="B484" s="6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62"/>
      <c r="B485" s="6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62"/>
      <c r="B486" s="6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62"/>
      <c r="B487" s="6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62"/>
      <c r="B488" s="6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62"/>
      <c r="B489" s="6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62"/>
      <c r="B490" s="6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62"/>
      <c r="B491" s="6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62"/>
      <c r="B492" s="6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62"/>
      <c r="B493" s="6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62"/>
      <c r="B494" s="6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62"/>
      <c r="B495" s="6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62"/>
      <c r="B496" s="6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62"/>
      <c r="B497" s="6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62"/>
      <c r="B498" s="6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62"/>
      <c r="B499" s="6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62"/>
      <c r="B500" s="6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62"/>
      <c r="B501" s="6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62"/>
      <c r="B502" s="6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62"/>
      <c r="B503" s="6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62"/>
      <c r="B504" s="6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62"/>
      <c r="B505" s="6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62"/>
      <c r="B506" s="6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62"/>
      <c r="B507" s="6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62"/>
      <c r="B508" s="6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62"/>
      <c r="B509" s="6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62"/>
      <c r="B510" s="6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62"/>
      <c r="B511" s="6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62"/>
      <c r="B512" s="6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62"/>
      <c r="B513" s="6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62"/>
      <c r="B514" s="6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62"/>
      <c r="B515" s="6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62"/>
      <c r="B516" s="6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62"/>
      <c r="B517" s="6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62"/>
      <c r="B518" s="6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62"/>
      <c r="B519" s="6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62"/>
      <c r="B520" s="6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62"/>
      <c r="B521" s="6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62"/>
      <c r="B522" s="6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62"/>
      <c r="B523" s="6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62"/>
      <c r="B524" s="6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62"/>
      <c r="B525" s="6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62"/>
      <c r="B526" s="6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62"/>
      <c r="B527" s="6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62"/>
      <c r="B528" s="6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62"/>
      <c r="B529" s="6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62"/>
      <c r="B530" s="6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62"/>
      <c r="B531" s="6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62"/>
      <c r="B532" s="6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62"/>
      <c r="B533" s="6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62"/>
      <c r="B534" s="6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62"/>
      <c r="B535" s="6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62"/>
      <c r="B536" s="6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62"/>
      <c r="B537" s="6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62"/>
      <c r="B538" s="6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62"/>
      <c r="B539" s="6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62"/>
      <c r="B540" s="6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62"/>
      <c r="B541" s="6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62"/>
      <c r="B542" s="6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62"/>
      <c r="B543" s="6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62"/>
      <c r="B544" s="6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62"/>
      <c r="B545" s="6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62"/>
      <c r="B546" s="6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62"/>
      <c r="B547" s="6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62"/>
      <c r="B548" s="6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62"/>
      <c r="B549" s="6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62"/>
      <c r="B550" s="6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62"/>
      <c r="B551" s="6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62"/>
      <c r="B552" s="6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62"/>
      <c r="B553" s="6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62"/>
      <c r="B554" s="6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62"/>
      <c r="B555" s="6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62"/>
      <c r="B556" s="6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62"/>
      <c r="B557" s="6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62"/>
      <c r="B558" s="6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62"/>
      <c r="B559" s="6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62"/>
      <c r="B560" s="6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62"/>
      <c r="B561" s="6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62"/>
      <c r="B562" s="6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62"/>
      <c r="B563" s="6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62"/>
      <c r="B564" s="6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62"/>
      <c r="B565" s="6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62"/>
      <c r="B566" s="6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62"/>
      <c r="B567" s="6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62"/>
      <c r="B568" s="6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62"/>
      <c r="B569" s="6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62"/>
      <c r="B570" s="6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62"/>
      <c r="B571" s="6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62"/>
      <c r="B572" s="6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62"/>
      <c r="B573" s="6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62"/>
      <c r="B574" s="6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62"/>
      <c r="B575" s="6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62"/>
      <c r="B576" s="6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62"/>
      <c r="B577" s="6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62"/>
      <c r="B578" s="6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62"/>
      <c r="B579" s="6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62"/>
      <c r="B580" s="6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62"/>
      <c r="B581" s="6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62"/>
      <c r="B582" s="6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62"/>
      <c r="B583" s="6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62"/>
      <c r="B584" s="6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62"/>
      <c r="B585" s="6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62"/>
      <c r="B586" s="6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62"/>
      <c r="B587" s="6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62"/>
      <c r="B588" s="6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62"/>
      <c r="B589" s="6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62"/>
      <c r="B590" s="6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62"/>
      <c r="B591" s="6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62"/>
      <c r="B592" s="6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62"/>
      <c r="B593" s="6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62"/>
      <c r="B594" s="6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62"/>
      <c r="B595" s="6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62"/>
      <c r="B596" s="6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62"/>
      <c r="B597" s="6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62"/>
      <c r="B598" s="6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62"/>
      <c r="B599" s="6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62"/>
      <c r="B600" s="6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62"/>
      <c r="B601" s="6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62"/>
      <c r="B602" s="6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62"/>
      <c r="B603" s="6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62"/>
      <c r="B604" s="6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62"/>
      <c r="B605" s="6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62"/>
      <c r="B606" s="6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62"/>
      <c r="B607" s="6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62"/>
      <c r="B608" s="6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62"/>
      <c r="B609" s="6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62"/>
      <c r="B610" s="6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62"/>
      <c r="B611" s="6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62"/>
      <c r="B612" s="6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62"/>
      <c r="B613" s="6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62"/>
      <c r="B614" s="6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62"/>
      <c r="B615" s="6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62"/>
      <c r="B616" s="6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62"/>
      <c r="B617" s="6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62"/>
      <c r="B618" s="6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62"/>
      <c r="B619" s="6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62"/>
      <c r="B620" s="6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62"/>
      <c r="B621" s="6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62"/>
      <c r="B622" s="6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62"/>
      <c r="B623" s="6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62"/>
      <c r="B624" s="6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62"/>
      <c r="B625" s="6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62"/>
      <c r="B626" s="6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62"/>
      <c r="B627" s="6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62"/>
      <c r="B628" s="6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62"/>
      <c r="B629" s="6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62"/>
      <c r="B630" s="6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62"/>
      <c r="B631" s="6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62"/>
      <c r="B632" s="6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62"/>
      <c r="B633" s="6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62"/>
      <c r="B634" s="6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62"/>
      <c r="B635" s="6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62"/>
      <c r="B636" s="6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62"/>
      <c r="B637" s="6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62"/>
      <c r="B638" s="6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62"/>
      <c r="B639" s="6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62"/>
      <c r="B640" s="6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62"/>
      <c r="B641" s="6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62"/>
      <c r="B642" s="6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62"/>
      <c r="B643" s="6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62"/>
      <c r="B644" s="6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62"/>
      <c r="B645" s="6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62"/>
      <c r="B646" s="6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62"/>
      <c r="B647" s="6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62"/>
      <c r="B648" s="6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62"/>
      <c r="B649" s="6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62"/>
      <c r="B650" s="6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62"/>
      <c r="B651" s="6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62"/>
      <c r="B652" s="6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62"/>
      <c r="B653" s="6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62"/>
      <c r="B654" s="6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62"/>
      <c r="B655" s="6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62"/>
      <c r="B656" s="6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62"/>
      <c r="B657" s="6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62"/>
      <c r="B658" s="6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62"/>
      <c r="B659" s="6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62"/>
      <c r="B660" s="6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62"/>
      <c r="B661" s="6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62"/>
      <c r="B662" s="6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62"/>
      <c r="B663" s="6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62"/>
      <c r="B664" s="6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62"/>
      <c r="B665" s="6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62"/>
      <c r="B666" s="6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62"/>
      <c r="B667" s="6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62"/>
      <c r="B668" s="6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62"/>
      <c r="B669" s="6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62"/>
      <c r="B670" s="6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62"/>
      <c r="B671" s="6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62"/>
      <c r="B672" s="6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62"/>
      <c r="B673" s="6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62"/>
      <c r="B674" s="6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62"/>
      <c r="B675" s="6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62"/>
      <c r="B676" s="6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62"/>
      <c r="B677" s="6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62"/>
      <c r="B678" s="6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62"/>
      <c r="B679" s="6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62"/>
      <c r="B680" s="6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62"/>
      <c r="B681" s="6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62"/>
      <c r="B682" s="6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62"/>
      <c r="B683" s="6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62"/>
      <c r="B684" s="6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62"/>
      <c r="B685" s="6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62"/>
      <c r="B686" s="6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62"/>
      <c r="B687" s="6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62"/>
      <c r="B688" s="6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62"/>
      <c r="B689" s="6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62"/>
      <c r="B690" s="6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62"/>
      <c r="B691" s="6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62"/>
      <c r="B692" s="6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62"/>
      <c r="B693" s="6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62"/>
      <c r="B694" s="6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62"/>
      <c r="B695" s="6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62"/>
      <c r="B696" s="6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62"/>
      <c r="B697" s="6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62"/>
      <c r="B698" s="6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62"/>
      <c r="B699" s="6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62"/>
      <c r="B700" s="6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62"/>
      <c r="B701" s="6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62"/>
      <c r="B702" s="6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62"/>
      <c r="B703" s="6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62"/>
      <c r="B704" s="6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62"/>
      <c r="B705" s="6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62"/>
      <c r="B706" s="6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62"/>
      <c r="B707" s="6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62"/>
      <c r="B708" s="6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62"/>
      <c r="B709" s="6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62"/>
      <c r="B710" s="6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62"/>
      <c r="B711" s="6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62"/>
      <c r="B712" s="6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62"/>
      <c r="B713" s="6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62"/>
      <c r="B714" s="6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62"/>
      <c r="B715" s="6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62"/>
      <c r="B716" s="6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62"/>
      <c r="B717" s="6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62"/>
      <c r="B718" s="6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62"/>
      <c r="B719" s="6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62"/>
      <c r="B720" s="6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62"/>
      <c r="B721" s="6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62"/>
      <c r="B722" s="6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62"/>
      <c r="B723" s="6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62"/>
      <c r="B724" s="6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62"/>
      <c r="B725" s="6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62"/>
      <c r="B726" s="6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62"/>
      <c r="B727" s="6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62"/>
      <c r="B728" s="6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62"/>
      <c r="B729" s="6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62"/>
      <c r="B730" s="6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62"/>
      <c r="B731" s="6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62"/>
      <c r="B732" s="6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62"/>
      <c r="B733" s="6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62"/>
      <c r="B734" s="6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62"/>
      <c r="B735" s="6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62"/>
      <c r="B736" s="6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62"/>
      <c r="B737" s="6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62"/>
      <c r="B738" s="6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62"/>
      <c r="B739" s="6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62"/>
      <c r="B740" s="6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62"/>
      <c r="B741" s="6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62"/>
      <c r="B742" s="6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62"/>
      <c r="B743" s="6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62"/>
      <c r="B744" s="6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62"/>
      <c r="B745" s="6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62"/>
      <c r="B746" s="6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62"/>
      <c r="B747" s="6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62"/>
      <c r="B748" s="6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62"/>
      <c r="B749" s="6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62"/>
      <c r="B750" s="6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62"/>
      <c r="B751" s="6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62"/>
      <c r="B752" s="6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62"/>
      <c r="B753" s="6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62"/>
      <c r="B754" s="6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62"/>
      <c r="B755" s="6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62"/>
      <c r="B756" s="6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62"/>
      <c r="B757" s="6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62"/>
      <c r="B758" s="6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62"/>
      <c r="B759" s="6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62"/>
      <c r="B760" s="6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62"/>
      <c r="B761" s="6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62"/>
      <c r="B762" s="6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62"/>
      <c r="B763" s="6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62"/>
      <c r="B764" s="6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44"/>
      <c r="B765" s="44"/>
      <c r="C765" s="5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44"/>
      <c r="B766" s="44"/>
      <c r="C766" s="5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44"/>
      <c r="B767" s="44"/>
      <c r="C767" s="5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44"/>
      <c r="B768" s="44"/>
      <c r="C768" s="5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44"/>
      <c r="B769" s="44"/>
      <c r="C769" s="5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44"/>
      <c r="B770" s="44"/>
      <c r="C770" s="5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44"/>
      <c r="B771" s="44"/>
      <c r="C771" s="5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44"/>
      <c r="B772" s="44"/>
      <c r="C772" s="5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44"/>
      <c r="B773" s="44"/>
      <c r="C773" s="5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44"/>
      <c r="B774" s="44"/>
      <c r="C774" s="5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44"/>
      <c r="B775" s="44"/>
      <c r="C775" s="5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44"/>
      <c r="B776" s="44"/>
      <c r="C776" s="5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44"/>
      <c r="B777" s="44"/>
      <c r="C777" s="5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44"/>
      <c r="B778" s="44"/>
      <c r="C778" s="5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44"/>
      <c r="B779" s="44"/>
      <c r="C779" s="5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44"/>
      <c r="B780" s="44"/>
      <c r="C780" s="5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44"/>
      <c r="B781" s="44"/>
      <c r="C781" s="5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44"/>
      <c r="B782" s="44"/>
      <c r="C782" s="5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44"/>
      <c r="B783" s="44"/>
      <c r="C783" s="5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44"/>
      <c r="B784" s="44"/>
      <c r="C784" s="5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44"/>
      <c r="B785" s="44"/>
      <c r="C785" s="5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44"/>
      <c r="B786" s="44"/>
      <c r="C786" s="5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44"/>
      <c r="B787" s="44"/>
      <c r="C787" s="5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44"/>
      <c r="B788" s="44"/>
      <c r="C788" s="5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44"/>
      <c r="B789" s="44"/>
      <c r="C789" s="5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44"/>
      <c r="B790" s="44"/>
      <c r="C790" s="5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44"/>
      <c r="B791" s="44"/>
      <c r="C791" s="5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44"/>
      <c r="B792" s="44"/>
      <c r="C792" s="5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44"/>
      <c r="B793" s="44"/>
      <c r="C793" s="5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44"/>
      <c r="B794" s="44"/>
      <c r="C794" s="5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44"/>
      <c r="B795" s="44"/>
      <c r="C795" s="5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44"/>
      <c r="B796" s="44"/>
      <c r="C796" s="5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44"/>
      <c r="B797" s="44"/>
      <c r="C797" s="5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44"/>
      <c r="B798" s="44"/>
      <c r="C798" s="5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44"/>
      <c r="B799" s="44"/>
      <c r="C799" s="5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44"/>
      <c r="B800" s="44"/>
      <c r="C800" s="5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44"/>
      <c r="B801" s="44"/>
      <c r="C801" s="5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44"/>
      <c r="B802" s="44"/>
      <c r="C802" s="5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44"/>
      <c r="B803" s="44"/>
      <c r="C803" s="5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44"/>
      <c r="B804" s="44"/>
      <c r="C804" s="5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44"/>
      <c r="B805" s="44"/>
      <c r="C805" s="5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44"/>
      <c r="B806" s="44"/>
      <c r="C806" s="5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44"/>
      <c r="B807" s="44"/>
      <c r="C807" s="5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44"/>
      <c r="B808" s="44"/>
      <c r="C808" s="5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44"/>
      <c r="B809" s="44"/>
      <c r="C809" s="5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44"/>
      <c r="B810" s="44"/>
      <c r="C810" s="5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44"/>
      <c r="B811" s="44"/>
      <c r="C811" s="5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44"/>
      <c r="B812" s="44"/>
      <c r="C812" s="5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44"/>
      <c r="B813" s="44"/>
      <c r="C813" s="5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44"/>
      <c r="B814" s="44"/>
      <c r="C814" s="5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44"/>
      <c r="B815" s="44"/>
      <c r="C815" s="5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44"/>
      <c r="B816" s="44"/>
      <c r="C816" s="5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44"/>
      <c r="B817" s="44"/>
      <c r="C817" s="5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44"/>
      <c r="B818" s="44"/>
      <c r="C818" s="5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44"/>
      <c r="B819" s="44"/>
      <c r="C819" s="5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44"/>
      <c r="B820" s="44"/>
      <c r="C820" s="5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44"/>
      <c r="B821" s="44"/>
      <c r="C821" s="5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44"/>
      <c r="B822" s="44"/>
      <c r="C822" s="5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44"/>
      <c r="B823" s="44"/>
      <c r="C823" s="5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44"/>
      <c r="B824" s="44"/>
      <c r="C824" s="5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44"/>
      <c r="B825" s="44"/>
      <c r="C825" s="5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44"/>
      <c r="B826" s="44"/>
      <c r="C826" s="5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44"/>
      <c r="B827" s="44"/>
      <c r="C827" s="5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44"/>
      <c r="B828" s="44"/>
      <c r="C828" s="5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44"/>
      <c r="B829" s="44"/>
      <c r="C829" s="5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44"/>
      <c r="B830" s="44"/>
      <c r="C830" s="5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44"/>
      <c r="B831" s="44"/>
      <c r="C831" s="5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44"/>
      <c r="B832" s="44"/>
      <c r="C832" s="5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44"/>
      <c r="B833" s="44"/>
      <c r="C833" s="5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44"/>
      <c r="B834" s="44"/>
      <c r="C834" s="5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44"/>
      <c r="B835" s="44"/>
      <c r="C835" s="5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44"/>
      <c r="B836" s="44"/>
      <c r="C836" s="5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44"/>
      <c r="B837" s="44"/>
      <c r="C837" s="5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44"/>
      <c r="B838" s="44"/>
      <c r="C838" s="5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44"/>
      <c r="B839" s="44"/>
      <c r="C839" s="5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44"/>
      <c r="B840" s="44"/>
      <c r="C840" s="5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44"/>
      <c r="B841" s="44"/>
      <c r="C841" s="5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44"/>
      <c r="B842" s="44"/>
      <c r="C842" s="5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44"/>
      <c r="B843" s="44"/>
      <c r="C843" s="5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44"/>
      <c r="B844" s="44"/>
      <c r="C844" s="5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44"/>
      <c r="B845" s="44"/>
      <c r="C845" s="5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44"/>
      <c r="B846" s="44"/>
      <c r="C846" s="5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44"/>
      <c r="B847" s="44"/>
      <c r="C847" s="5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44"/>
      <c r="B848" s="44"/>
      <c r="C848" s="5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44"/>
      <c r="B849" s="44"/>
      <c r="C849" s="5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44"/>
      <c r="B850" s="44"/>
      <c r="C850" s="5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44"/>
      <c r="B851" s="44"/>
      <c r="C851" s="5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44"/>
      <c r="B852" s="44"/>
      <c r="C852" s="5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44"/>
      <c r="B853" s="44"/>
      <c r="C853" s="5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44"/>
      <c r="B854" s="44"/>
      <c r="C854" s="5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44"/>
      <c r="B855" s="44"/>
      <c r="C855" s="5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44"/>
      <c r="B856" s="44"/>
      <c r="C856" s="5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44"/>
      <c r="B857" s="44"/>
      <c r="C857" s="5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44"/>
      <c r="B858" s="44"/>
      <c r="C858" s="5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44"/>
      <c r="B859" s="44"/>
      <c r="C859" s="5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44"/>
      <c r="B860" s="44"/>
      <c r="C860" s="5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44"/>
      <c r="B861" s="44"/>
      <c r="C861" s="5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44"/>
      <c r="B862" s="44"/>
      <c r="C862" s="5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44"/>
      <c r="B863" s="44"/>
      <c r="C863" s="5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44"/>
      <c r="B864" s="44"/>
      <c r="C864" s="5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44"/>
      <c r="B865" s="44"/>
      <c r="C865" s="5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44"/>
      <c r="B866" s="44"/>
      <c r="C866" s="5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44"/>
      <c r="B867" s="44"/>
      <c r="C867" s="5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44"/>
      <c r="B868" s="44"/>
      <c r="C868" s="5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44"/>
      <c r="B869" s="44"/>
      <c r="C869" s="5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44"/>
      <c r="B870" s="44"/>
      <c r="C870" s="5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44"/>
      <c r="B871" s="44"/>
      <c r="C871" s="5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44"/>
      <c r="B872" s="44"/>
      <c r="C872" s="5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44"/>
      <c r="B873" s="44"/>
      <c r="C873" s="5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44"/>
      <c r="B874" s="44"/>
      <c r="C874" s="5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44"/>
      <c r="B875" s="44"/>
      <c r="C875" s="5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44"/>
      <c r="B876" s="44"/>
      <c r="C876" s="5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44"/>
      <c r="B877" s="44"/>
      <c r="C877" s="5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44"/>
      <c r="B878" s="44"/>
      <c r="C878" s="5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44"/>
      <c r="B879" s="44"/>
      <c r="C879" s="5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44"/>
      <c r="B880" s="44"/>
      <c r="C880" s="5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44"/>
      <c r="B881" s="44"/>
      <c r="C881" s="5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44"/>
      <c r="B882" s="44"/>
      <c r="C882" s="5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44"/>
      <c r="B883" s="44"/>
      <c r="C883" s="5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44"/>
      <c r="B884" s="44"/>
      <c r="C884" s="5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44"/>
      <c r="B885" s="44"/>
      <c r="C885" s="5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44"/>
      <c r="B886" s="44"/>
      <c r="C886" s="5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44"/>
      <c r="B887" s="44"/>
      <c r="C887" s="5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44"/>
      <c r="B888" s="44"/>
      <c r="C888" s="5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44"/>
      <c r="B889" s="44"/>
      <c r="C889" s="5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44"/>
      <c r="B890" s="44"/>
      <c r="C890" s="5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44"/>
      <c r="B891" s="44"/>
      <c r="C891" s="5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44"/>
      <c r="B892" s="44"/>
      <c r="C892" s="5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44"/>
      <c r="B893" s="44"/>
      <c r="C893" s="5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44"/>
      <c r="B894" s="44"/>
      <c r="C894" s="5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44"/>
      <c r="B895" s="44"/>
      <c r="C895" s="5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44"/>
      <c r="B896" s="44"/>
      <c r="C896" s="5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44"/>
      <c r="B897" s="44"/>
      <c r="C897" s="5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44"/>
      <c r="B898" s="44"/>
      <c r="C898" s="5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44"/>
      <c r="B899" s="44"/>
      <c r="C899" s="5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44"/>
      <c r="B900" s="44"/>
      <c r="C900" s="5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44"/>
      <c r="B901" s="44"/>
      <c r="C901" s="5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44"/>
      <c r="B902" s="44"/>
      <c r="C902" s="5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44"/>
      <c r="B903" s="44"/>
      <c r="C903" s="5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44"/>
      <c r="B904" s="44"/>
      <c r="C904" s="5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44"/>
      <c r="B905" s="44"/>
      <c r="C905" s="5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44"/>
      <c r="B906" s="44"/>
      <c r="C906" s="5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44"/>
      <c r="B907" s="44"/>
      <c r="C907" s="5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44"/>
      <c r="B908" s="44"/>
      <c r="C908" s="5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44"/>
      <c r="B909" s="44"/>
      <c r="C909" s="5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44"/>
      <c r="B910" s="44"/>
      <c r="C910" s="5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44"/>
      <c r="B911" s="44"/>
      <c r="C911" s="5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44"/>
      <c r="B912" s="44"/>
      <c r="C912" s="5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44"/>
      <c r="B913" s="44"/>
      <c r="C913" s="5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44"/>
      <c r="B914" s="44"/>
      <c r="C914" s="5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44"/>
      <c r="B915" s="44"/>
      <c r="C915" s="5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44"/>
      <c r="B916" s="44"/>
      <c r="C916" s="5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44"/>
      <c r="B917" s="44"/>
      <c r="C917" s="5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44"/>
      <c r="B918" s="44"/>
      <c r="C918" s="5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44"/>
      <c r="B919" s="44"/>
      <c r="C919" s="5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44"/>
      <c r="B920" s="44"/>
      <c r="C920" s="5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44"/>
      <c r="B921" s="44"/>
      <c r="C921" s="5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44"/>
      <c r="B922" s="44"/>
      <c r="C922" s="5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44"/>
      <c r="B923" s="44"/>
      <c r="C923" s="5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44"/>
      <c r="B924" s="44"/>
      <c r="C924" s="5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44"/>
      <c r="B925" s="44"/>
      <c r="C925" s="5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44"/>
      <c r="B926" s="44"/>
      <c r="C926" s="5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44"/>
      <c r="B927" s="44"/>
      <c r="C927" s="5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44"/>
      <c r="B928" s="44"/>
      <c r="C928" s="5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44"/>
      <c r="B929" s="44"/>
      <c r="C929" s="5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44"/>
      <c r="B930" s="44"/>
      <c r="C930" s="5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44"/>
      <c r="B931" s="44"/>
      <c r="C931" s="5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44"/>
      <c r="B932" s="44"/>
      <c r="C932" s="5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44"/>
      <c r="B933" s="44"/>
      <c r="C933" s="5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44"/>
      <c r="B934" s="44"/>
      <c r="C934" s="5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44"/>
      <c r="B935" s="44"/>
      <c r="C935" s="5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44"/>
      <c r="B936" s="44"/>
      <c r="C936" s="5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44"/>
      <c r="B937" s="44"/>
      <c r="C937" s="5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44"/>
      <c r="B938" s="44"/>
      <c r="C938" s="5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44"/>
      <c r="B939" s="44"/>
      <c r="C939" s="5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44"/>
      <c r="B940" s="44"/>
      <c r="C940" s="5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44"/>
      <c r="B941" s="44"/>
      <c r="C941" s="5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44"/>
      <c r="B942" s="44"/>
      <c r="C942" s="5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44"/>
      <c r="B943" s="44"/>
      <c r="C943" s="5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44"/>
      <c r="B944" s="44"/>
      <c r="C944" s="5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44"/>
      <c r="B945" s="44"/>
      <c r="C945" s="5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44"/>
      <c r="B946" s="44"/>
      <c r="C946" s="5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44"/>
      <c r="B947" s="44"/>
      <c r="C947" s="5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44"/>
      <c r="B948" s="44"/>
      <c r="C948" s="5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44"/>
      <c r="B949" s="44"/>
      <c r="C949" s="5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44"/>
      <c r="B950" s="44"/>
      <c r="C950" s="5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44"/>
      <c r="B951" s="44"/>
      <c r="C951" s="5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44"/>
      <c r="B952" s="44"/>
      <c r="C952" s="5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44"/>
      <c r="B953" s="44"/>
      <c r="C953" s="5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44"/>
      <c r="B954" s="44"/>
      <c r="C954" s="5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44"/>
      <c r="B955" s="44"/>
      <c r="C955" s="5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44"/>
      <c r="B956" s="44"/>
      <c r="C956" s="5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44"/>
      <c r="B957" s="44"/>
      <c r="C957" s="5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44"/>
      <c r="B958" s="44"/>
      <c r="C958" s="5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44"/>
      <c r="B959" s="44"/>
      <c r="C959" s="5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44"/>
      <c r="B960" s="44"/>
      <c r="C960" s="5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44"/>
      <c r="B961" s="44"/>
      <c r="C961" s="5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44"/>
      <c r="B962" s="44"/>
      <c r="C962" s="5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44"/>
      <c r="B963" s="44"/>
      <c r="C963" s="5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44"/>
      <c r="B964" s="44"/>
      <c r="C964" s="5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44"/>
      <c r="B965" s="44"/>
      <c r="C965" s="5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44"/>
      <c r="B966" s="44"/>
      <c r="C966" s="5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44"/>
      <c r="B967" s="44"/>
      <c r="C967" s="5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44"/>
      <c r="B968" s="44"/>
      <c r="C968" s="5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44"/>
      <c r="B969" s="44"/>
      <c r="C969" s="5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44"/>
      <c r="B970" s="44"/>
      <c r="C970" s="5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44"/>
      <c r="B971" s="44"/>
      <c r="C971" s="5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44"/>
      <c r="B972" s="44"/>
      <c r="C972" s="5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44"/>
      <c r="B973" s="44"/>
      <c r="C973" s="5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44"/>
      <c r="B974" s="44"/>
      <c r="C974" s="5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44"/>
      <c r="B975" s="44"/>
      <c r="C975" s="5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44"/>
      <c r="B976" s="44"/>
      <c r="C976" s="5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44"/>
      <c r="B977" s="44"/>
      <c r="C977" s="5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44"/>
      <c r="B978" s="44"/>
      <c r="C978" s="5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44"/>
      <c r="B979" s="44"/>
      <c r="C979" s="5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44"/>
      <c r="B980" s="44"/>
      <c r="C980" s="5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44"/>
      <c r="B981" s="44"/>
      <c r="C981" s="5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44"/>
      <c r="B982" s="44"/>
      <c r="C982" s="5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44"/>
      <c r="B983" s="44"/>
      <c r="C983" s="5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44"/>
      <c r="B984" s="44"/>
      <c r="C984" s="5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44"/>
      <c r="B985" s="44"/>
      <c r="C985" s="5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44"/>
      <c r="B986" s="44"/>
      <c r="C986" s="5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44"/>
      <c r="B987" s="44"/>
      <c r="C987" s="5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44"/>
      <c r="B988" s="44"/>
      <c r="C988" s="5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44"/>
      <c r="B989" s="44"/>
      <c r="C989" s="5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44"/>
      <c r="B990" s="44"/>
      <c r="C990" s="5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44"/>
      <c r="B991" s="44"/>
      <c r="C991" s="5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44"/>
      <c r="B992" s="44"/>
      <c r="C992" s="5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44"/>
      <c r="B993" s="44"/>
      <c r="C993" s="5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44"/>
      <c r="B994" s="44"/>
      <c r="C994" s="5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44"/>
      <c r="B995" s="44"/>
      <c r="C995" s="5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44"/>
      <c r="B996" s="44"/>
      <c r="C996" s="5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44"/>
      <c r="B997" s="44"/>
      <c r="C997" s="5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2">
    <mergeCell ref="A1:A2"/>
    <mergeCell ref="A18:A19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workbookViewId="0"/>
  </sheetViews>
  <sheetFormatPr defaultColWidth="14.44140625" defaultRowHeight="15" customHeight="1"/>
  <cols>
    <col min="1" max="1" width="51.33203125" customWidth="1"/>
    <col min="2" max="12" width="8.6640625" customWidth="1"/>
    <col min="13" max="30" width="8.6640625" hidden="1" customWidth="1"/>
  </cols>
  <sheetData>
    <row r="1" spans="1:30" ht="12.75" customHeight="1">
      <c r="A1" s="56" t="s">
        <v>78</v>
      </c>
      <c r="B1" s="57">
        <v>1</v>
      </c>
      <c r="C1" s="57">
        <v>2</v>
      </c>
      <c r="D1" s="57">
        <v>3</v>
      </c>
      <c r="E1" s="57">
        <v>4</v>
      </c>
      <c r="F1" s="57">
        <v>5</v>
      </c>
      <c r="G1" s="57">
        <v>6</v>
      </c>
      <c r="H1" s="57">
        <v>7</v>
      </c>
      <c r="I1" s="57">
        <v>8</v>
      </c>
      <c r="J1" s="57">
        <v>9</v>
      </c>
      <c r="K1" s="57">
        <v>10</v>
      </c>
      <c r="L1" s="57">
        <v>11</v>
      </c>
      <c r="M1" s="57">
        <v>12</v>
      </c>
      <c r="N1" s="57">
        <v>13</v>
      </c>
      <c r="O1" s="57">
        <v>14</v>
      </c>
      <c r="P1" s="57">
        <v>15</v>
      </c>
      <c r="Q1" s="57">
        <v>16</v>
      </c>
      <c r="R1" s="57">
        <v>17</v>
      </c>
      <c r="S1" s="57">
        <v>18</v>
      </c>
      <c r="T1" s="57">
        <v>19</v>
      </c>
      <c r="U1" s="57">
        <v>20</v>
      </c>
      <c r="V1" s="57">
        <v>21</v>
      </c>
      <c r="W1" s="57">
        <v>22</v>
      </c>
      <c r="X1" s="57">
        <v>23</v>
      </c>
      <c r="Y1" s="57">
        <v>24</v>
      </c>
      <c r="Z1" s="57">
        <v>25</v>
      </c>
      <c r="AA1" s="57">
        <v>26</v>
      </c>
      <c r="AB1" s="57">
        <v>27</v>
      </c>
      <c r="AC1" s="57">
        <v>28</v>
      </c>
      <c r="AD1" s="57">
        <v>29</v>
      </c>
    </row>
    <row r="2" spans="1:30" ht="12.75" customHeight="1">
      <c r="A2" s="58" t="s">
        <v>79</v>
      </c>
      <c r="B2" s="58" t="s">
        <v>80</v>
      </c>
      <c r="C2" s="58" t="s">
        <v>81</v>
      </c>
      <c r="D2" s="58" t="s">
        <v>82</v>
      </c>
      <c r="E2" s="58" t="s">
        <v>83</v>
      </c>
      <c r="F2" s="58" t="s">
        <v>84</v>
      </c>
      <c r="G2" s="58" t="s">
        <v>85</v>
      </c>
      <c r="H2" s="58" t="s">
        <v>86</v>
      </c>
      <c r="I2" s="58" t="s">
        <v>87</v>
      </c>
      <c r="J2" s="58" t="s">
        <v>88</v>
      </c>
      <c r="K2" s="58" t="s">
        <v>89</v>
      </c>
      <c r="L2" s="58" t="s">
        <v>90</v>
      </c>
      <c r="M2" s="58" t="s">
        <v>91</v>
      </c>
      <c r="N2" s="58" t="s">
        <v>92</v>
      </c>
      <c r="O2" s="58" t="s">
        <v>93</v>
      </c>
      <c r="P2" s="58" t="s">
        <v>94</v>
      </c>
      <c r="Q2" s="58" t="s">
        <v>95</v>
      </c>
      <c r="R2" s="58" t="s">
        <v>96</v>
      </c>
      <c r="S2" s="58" t="s">
        <v>97</v>
      </c>
      <c r="T2" s="58" t="s">
        <v>98</v>
      </c>
      <c r="U2" s="58" t="s">
        <v>99</v>
      </c>
      <c r="V2" s="58" t="s">
        <v>100</v>
      </c>
      <c r="W2" s="58" t="s">
        <v>101</v>
      </c>
      <c r="X2" s="58" t="s">
        <v>102</v>
      </c>
      <c r="Y2" s="58" t="s">
        <v>103</v>
      </c>
      <c r="Z2" s="58" t="s">
        <v>104</v>
      </c>
      <c r="AA2" s="58" t="s">
        <v>105</v>
      </c>
      <c r="AB2" s="58" t="s">
        <v>106</v>
      </c>
      <c r="AC2" s="58" t="s">
        <v>107</v>
      </c>
      <c r="AD2" s="58" t="s">
        <v>108</v>
      </c>
    </row>
    <row r="3" spans="1:30" ht="12.75" customHeight="1">
      <c r="A3" s="56" t="s">
        <v>109</v>
      </c>
      <c r="B3" s="57">
        <v>790</v>
      </c>
      <c r="C3" s="57">
        <v>870</v>
      </c>
      <c r="D3" s="57">
        <v>272</v>
      </c>
      <c r="E3" s="57">
        <v>76</v>
      </c>
      <c r="F3" s="57">
        <v>96</v>
      </c>
      <c r="G3" s="57">
        <v>131</v>
      </c>
      <c r="H3" s="57">
        <v>132</v>
      </c>
      <c r="I3" s="57">
        <v>97</v>
      </c>
      <c r="J3" s="57">
        <v>142</v>
      </c>
      <c r="K3" s="57">
        <v>114</v>
      </c>
      <c r="L3" s="57">
        <v>97</v>
      </c>
      <c r="M3" s="57">
        <v>241</v>
      </c>
      <c r="N3" s="57">
        <v>130</v>
      </c>
      <c r="O3" s="57">
        <v>214</v>
      </c>
      <c r="P3" s="57">
        <v>980</v>
      </c>
      <c r="Q3" s="57">
        <v>95</v>
      </c>
      <c r="R3" s="57">
        <v>245</v>
      </c>
      <c r="S3" s="57">
        <v>84</v>
      </c>
      <c r="T3" s="57">
        <v>158</v>
      </c>
      <c r="U3" s="57">
        <v>450</v>
      </c>
      <c r="V3" s="57">
        <v>5400</v>
      </c>
      <c r="W3" s="57">
        <v>200</v>
      </c>
      <c r="X3" s="57">
        <v>53</v>
      </c>
      <c r="Y3" s="57">
        <v>265</v>
      </c>
      <c r="Z3" s="57">
        <v>129</v>
      </c>
      <c r="AA3" s="57">
        <v>150</v>
      </c>
      <c r="AB3" s="57">
        <v>289</v>
      </c>
      <c r="AC3" s="57">
        <v>156</v>
      </c>
      <c r="AD3" s="57">
        <v>289</v>
      </c>
    </row>
    <row r="4" spans="1:30" ht="12.75" customHeight="1">
      <c r="A4" s="56" t="s">
        <v>110</v>
      </c>
      <c r="B4" s="57">
        <v>110000</v>
      </c>
      <c r="C4" s="57">
        <v>106030</v>
      </c>
      <c r="D4" s="57">
        <v>0</v>
      </c>
      <c r="E4" s="57">
        <v>9408</v>
      </c>
      <c r="F4" s="57">
        <v>11982</v>
      </c>
      <c r="G4" s="57">
        <v>0</v>
      </c>
      <c r="H4" s="57">
        <v>135</v>
      </c>
      <c r="I4" s="57">
        <v>11770</v>
      </c>
      <c r="J4" s="57">
        <v>16800</v>
      </c>
      <c r="K4" s="57">
        <v>14118</v>
      </c>
      <c r="L4" s="57">
        <v>12528</v>
      </c>
      <c r="M4" s="57">
        <v>28920</v>
      </c>
      <c r="N4" s="57">
        <v>17580</v>
      </c>
      <c r="O4" s="57">
        <v>28590</v>
      </c>
      <c r="P4" s="57">
        <v>0</v>
      </c>
      <c r="Q4" s="57">
        <v>12102</v>
      </c>
      <c r="R4" s="57">
        <v>0</v>
      </c>
      <c r="S4" s="57">
        <v>11328</v>
      </c>
      <c r="T4" s="57">
        <v>0</v>
      </c>
      <c r="U4" s="57">
        <v>58620</v>
      </c>
      <c r="V4" s="57">
        <v>650000</v>
      </c>
      <c r="W4" s="57">
        <v>24000</v>
      </c>
      <c r="X4" s="57">
        <v>8244</v>
      </c>
      <c r="Y4" s="57">
        <v>32244</v>
      </c>
      <c r="Z4" s="57">
        <v>20008</v>
      </c>
      <c r="AA4" s="57">
        <v>18500</v>
      </c>
      <c r="AB4" s="57">
        <v>34650</v>
      </c>
      <c r="AC4" s="57">
        <v>20532</v>
      </c>
      <c r="AD4" s="57">
        <v>34650</v>
      </c>
    </row>
    <row r="5" spans="1:30" ht="12.75" customHeight="1">
      <c r="A5" s="56" t="s">
        <v>111</v>
      </c>
      <c r="B5" s="57">
        <v>18520</v>
      </c>
      <c r="C5" s="57">
        <v>3700</v>
      </c>
      <c r="D5" s="57">
        <v>3240</v>
      </c>
      <c r="E5" s="57">
        <v>0</v>
      </c>
      <c r="F5" s="57">
        <v>300</v>
      </c>
      <c r="G5" s="57">
        <v>0</v>
      </c>
      <c r="H5" s="57">
        <v>0</v>
      </c>
      <c r="I5" s="57">
        <v>800</v>
      </c>
      <c r="J5" s="57">
        <v>2700</v>
      </c>
      <c r="K5" s="57">
        <v>300</v>
      </c>
      <c r="L5" s="57">
        <v>1350</v>
      </c>
      <c r="M5" s="57">
        <v>28920</v>
      </c>
      <c r="N5" s="57">
        <v>1650</v>
      </c>
      <c r="O5" s="57">
        <v>2874</v>
      </c>
      <c r="P5" s="57">
        <v>10800</v>
      </c>
      <c r="Q5" s="57">
        <v>1350</v>
      </c>
      <c r="R5" s="57">
        <v>150</v>
      </c>
      <c r="S5" s="57">
        <v>1080</v>
      </c>
      <c r="T5" s="57">
        <v>2160</v>
      </c>
      <c r="U5" s="57">
        <v>3300</v>
      </c>
      <c r="V5" s="57">
        <v>18000</v>
      </c>
      <c r="W5" s="57">
        <v>1680</v>
      </c>
      <c r="X5" s="57">
        <v>1380</v>
      </c>
      <c r="Y5" s="57">
        <v>1500</v>
      </c>
      <c r="Z5" s="57">
        <v>2700</v>
      </c>
      <c r="AA5" s="57">
        <v>0</v>
      </c>
      <c r="AB5" s="57">
        <v>0</v>
      </c>
      <c r="AC5" s="57">
        <v>1890</v>
      </c>
      <c r="AD5" s="57">
        <v>0</v>
      </c>
    </row>
    <row r="6" spans="1:30" ht="12.75" customHeight="1">
      <c r="A6" s="56" t="s">
        <v>112</v>
      </c>
      <c r="B6" s="57">
        <v>75840</v>
      </c>
      <c r="C6" s="57">
        <v>78720</v>
      </c>
      <c r="D6" s="57">
        <v>22680</v>
      </c>
      <c r="E6" s="57">
        <v>7260</v>
      </c>
      <c r="F6" s="57">
        <v>8640</v>
      </c>
      <c r="G6" s="57">
        <v>11880</v>
      </c>
      <c r="H6" s="57">
        <v>11280</v>
      </c>
      <c r="I6" s="57">
        <v>9490</v>
      </c>
      <c r="J6" s="57">
        <v>11040</v>
      </c>
      <c r="K6" s="57">
        <v>10140</v>
      </c>
      <c r="L6" s="57">
        <v>8820</v>
      </c>
      <c r="M6" s="57">
        <v>0</v>
      </c>
      <c r="N6" s="57">
        <v>10680</v>
      </c>
      <c r="O6" s="57">
        <v>22200</v>
      </c>
      <c r="P6" s="57">
        <v>113040</v>
      </c>
      <c r="Q6" s="57">
        <v>7260</v>
      </c>
      <c r="R6" s="57">
        <v>23580</v>
      </c>
      <c r="S6" s="57">
        <v>6960</v>
      </c>
      <c r="T6" s="57">
        <v>12840</v>
      </c>
      <c r="U6" s="57">
        <v>40980</v>
      </c>
      <c r="V6" s="57">
        <v>576000</v>
      </c>
      <c r="W6" s="57">
        <v>22320</v>
      </c>
      <c r="X6" s="57">
        <v>6564</v>
      </c>
      <c r="Y6" s="57">
        <v>24120</v>
      </c>
      <c r="Z6" s="57">
        <v>13560</v>
      </c>
      <c r="AA6" s="57">
        <v>14040</v>
      </c>
      <c r="AB6" s="57">
        <v>34650</v>
      </c>
      <c r="AC6" s="57">
        <v>12600</v>
      </c>
      <c r="AD6" s="57">
        <v>34650</v>
      </c>
    </row>
    <row r="7" spans="1:30" ht="12.75" customHeight="1">
      <c r="A7" s="56" t="s">
        <v>113</v>
      </c>
      <c r="B7" s="57">
        <v>14640</v>
      </c>
      <c r="C7" s="57">
        <v>22800</v>
      </c>
      <c r="D7" s="57">
        <v>7680</v>
      </c>
      <c r="E7" s="57">
        <v>1800</v>
      </c>
      <c r="F7" s="57">
        <v>2520</v>
      </c>
      <c r="G7" s="57">
        <v>3840</v>
      </c>
      <c r="H7" s="57">
        <v>4920</v>
      </c>
      <c r="I7" s="57">
        <v>2280</v>
      </c>
      <c r="J7" s="57">
        <v>4800</v>
      </c>
      <c r="K7" s="57">
        <v>3480</v>
      </c>
      <c r="L7" s="57">
        <v>2040</v>
      </c>
      <c r="M7" s="57">
        <v>0</v>
      </c>
      <c r="N7" s="57">
        <v>4680</v>
      </c>
      <c r="O7" s="57">
        <v>3000</v>
      </c>
      <c r="P7" s="57">
        <v>0</v>
      </c>
      <c r="Q7" s="57">
        <v>3240</v>
      </c>
      <c r="R7" s="57">
        <v>5880</v>
      </c>
      <c r="S7" s="57">
        <v>3120</v>
      </c>
      <c r="T7" s="57">
        <v>5400</v>
      </c>
      <c r="U7" s="57">
        <v>12000</v>
      </c>
      <c r="V7" s="57">
        <v>54000</v>
      </c>
      <c r="W7" s="57">
        <v>0</v>
      </c>
      <c r="X7" s="57">
        <v>0</v>
      </c>
      <c r="Y7" s="57">
        <v>6480</v>
      </c>
      <c r="Z7" s="57">
        <v>3420</v>
      </c>
      <c r="AA7" s="57">
        <v>3960</v>
      </c>
      <c r="AB7" s="57">
        <v>0</v>
      </c>
      <c r="AC7" s="57">
        <v>5400</v>
      </c>
      <c r="AD7" s="57">
        <v>0</v>
      </c>
    </row>
    <row r="8" spans="1:30" ht="12.75" customHeight="1">
      <c r="A8" s="56" t="s">
        <v>114</v>
      </c>
      <c r="B8" s="57">
        <v>0</v>
      </c>
      <c r="C8" s="57">
        <v>450</v>
      </c>
      <c r="D8" s="57">
        <v>300</v>
      </c>
      <c r="E8" s="57">
        <v>300</v>
      </c>
      <c r="F8" s="57">
        <v>450</v>
      </c>
      <c r="G8" s="57">
        <v>0</v>
      </c>
      <c r="H8" s="57">
        <v>0</v>
      </c>
      <c r="I8" s="57">
        <v>150</v>
      </c>
      <c r="J8" s="57">
        <v>300</v>
      </c>
      <c r="K8" s="57">
        <v>150</v>
      </c>
      <c r="L8" s="57">
        <v>150</v>
      </c>
      <c r="M8" s="57">
        <v>0</v>
      </c>
      <c r="N8" s="57">
        <v>450</v>
      </c>
      <c r="O8" s="57">
        <v>300</v>
      </c>
      <c r="P8" s="57">
        <v>5000</v>
      </c>
      <c r="Q8" s="57">
        <v>0</v>
      </c>
      <c r="R8" s="57">
        <v>600</v>
      </c>
      <c r="S8" s="57">
        <v>0</v>
      </c>
      <c r="T8" s="57">
        <v>600</v>
      </c>
      <c r="U8" s="57">
        <v>900</v>
      </c>
      <c r="V8" s="57">
        <v>1500</v>
      </c>
      <c r="W8" s="57">
        <v>0</v>
      </c>
      <c r="X8" s="57">
        <v>300</v>
      </c>
      <c r="Y8" s="57">
        <v>0</v>
      </c>
      <c r="Z8" s="57">
        <v>150</v>
      </c>
      <c r="AA8" s="57">
        <v>0</v>
      </c>
      <c r="AB8" s="57">
        <v>0</v>
      </c>
      <c r="AC8" s="57">
        <v>450</v>
      </c>
      <c r="AD8" s="57">
        <v>0</v>
      </c>
    </row>
    <row r="9" spans="1:30" ht="12.75" customHeight="1">
      <c r="A9" s="56" t="s">
        <v>115</v>
      </c>
      <c r="B9" s="57">
        <v>1000</v>
      </c>
      <c r="C9" s="57">
        <v>360</v>
      </c>
      <c r="D9" s="57">
        <v>456</v>
      </c>
      <c r="E9" s="57">
        <v>48</v>
      </c>
      <c r="F9" s="57">
        <v>72</v>
      </c>
      <c r="G9" s="57">
        <v>0</v>
      </c>
      <c r="H9" s="57">
        <v>0</v>
      </c>
      <c r="I9" s="57">
        <v>0</v>
      </c>
      <c r="J9" s="57">
        <v>96</v>
      </c>
      <c r="K9" s="57">
        <v>48</v>
      </c>
      <c r="L9" s="57">
        <v>168</v>
      </c>
      <c r="M9" s="57">
        <v>0</v>
      </c>
      <c r="N9" s="57">
        <v>120</v>
      </c>
      <c r="O9" s="57">
        <v>216</v>
      </c>
      <c r="P9" s="57">
        <v>192</v>
      </c>
      <c r="Q9" s="57">
        <v>252</v>
      </c>
      <c r="R9" s="57">
        <v>72</v>
      </c>
      <c r="S9" s="57">
        <v>168</v>
      </c>
      <c r="T9" s="57">
        <v>144</v>
      </c>
      <c r="U9" s="57">
        <v>240</v>
      </c>
      <c r="V9" s="57">
        <v>500</v>
      </c>
      <c r="W9" s="57">
        <v>0</v>
      </c>
      <c r="X9" s="57">
        <v>0</v>
      </c>
      <c r="Y9" s="57">
        <v>144</v>
      </c>
      <c r="Z9" s="57">
        <v>178</v>
      </c>
      <c r="AA9" s="57">
        <v>0</v>
      </c>
      <c r="AB9" s="57">
        <v>0</v>
      </c>
      <c r="AC9" s="57">
        <v>192</v>
      </c>
      <c r="AD9" s="57">
        <v>0</v>
      </c>
    </row>
    <row r="10" spans="1:30" ht="12.75" customHeight="1">
      <c r="A10" s="56" t="s">
        <v>116</v>
      </c>
      <c r="B10" s="57">
        <v>0</v>
      </c>
      <c r="C10" s="57">
        <v>500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150</v>
      </c>
      <c r="J10" s="57">
        <v>0</v>
      </c>
      <c r="K10" s="57">
        <v>3142</v>
      </c>
      <c r="L10" s="57">
        <v>1050</v>
      </c>
      <c r="M10" s="57">
        <v>0</v>
      </c>
      <c r="N10" s="57">
        <v>0</v>
      </c>
      <c r="O10" s="57">
        <v>0</v>
      </c>
      <c r="P10" s="57">
        <v>500</v>
      </c>
      <c r="Q10" s="57">
        <v>2200</v>
      </c>
      <c r="R10" s="57">
        <v>0</v>
      </c>
      <c r="S10" s="57">
        <v>2492</v>
      </c>
      <c r="T10" s="57">
        <v>0</v>
      </c>
      <c r="U10" s="57">
        <v>1200</v>
      </c>
      <c r="V10" s="57">
        <v>0</v>
      </c>
      <c r="W10" s="57">
        <v>0</v>
      </c>
      <c r="X10" s="57">
        <v>600</v>
      </c>
      <c r="Y10" s="57">
        <v>0</v>
      </c>
      <c r="Z10" s="57">
        <v>1897</v>
      </c>
      <c r="AA10" s="57">
        <v>0</v>
      </c>
      <c r="AB10" s="57">
        <v>0</v>
      </c>
      <c r="AC10" s="57">
        <v>0</v>
      </c>
      <c r="AD10" s="57">
        <v>0</v>
      </c>
    </row>
    <row r="11" spans="1:30" ht="12.75" customHeight="1">
      <c r="A11" s="56" t="s">
        <v>117</v>
      </c>
      <c r="B11" s="57">
        <v>400</v>
      </c>
      <c r="C11" s="57">
        <v>800</v>
      </c>
      <c r="D11" s="57">
        <v>500</v>
      </c>
      <c r="E11" s="57">
        <v>120</v>
      </c>
      <c r="F11" s="57">
        <v>350</v>
      </c>
      <c r="G11" s="57">
        <v>400</v>
      </c>
      <c r="H11" s="57">
        <v>150</v>
      </c>
      <c r="I11" s="57">
        <v>200</v>
      </c>
      <c r="J11" s="57">
        <v>300</v>
      </c>
      <c r="K11" s="57">
        <v>100</v>
      </c>
      <c r="L11" s="57">
        <v>150</v>
      </c>
      <c r="M11" s="57">
        <v>0</v>
      </c>
      <c r="N11" s="57">
        <v>100</v>
      </c>
      <c r="O11" s="57">
        <v>200</v>
      </c>
      <c r="P11" s="57">
        <v>200</v>
      </c>
      <c r="Q11" s="57">
        <v>70</v>
      </c>
      <c r="R11" s="57">
        <v>250</v>
      </c>
      <c r="S11" s="57">
        <v>150</v>
      </c>
      <c r="T11" s="57">
        <v>50</v>
      </c>
      <c r="U11" s="57">
        <v>1100</v>
      </c>
      <c r="V11" s="57">
        <v>12000</v>
      </c>
      <c r="W11" s="57">
        <v>500</v>
      </c>
      <c r="X11" s="57">
        <v>100</v>
      </c>
      <c r="Y11" s="57">
        <v>400</v>
      </c>
      <c r="Z11" s="57">
        <v>100</v>
      </c>
      <c r="AA11" s="57">
        <v>100</v>
      </c>
      <c r="AB11" s="57">
        <v>700</v>
      </c>
      <c r="AC11" s="57">
        <v>600</v>
      </c>
      <c r="AD11" s="57">
        <v>700</v>
      </c>
    </row>
    <row r="12" spans="1:30" ht="12.75" customHeight="1">
      <c r="A12" s="56" t="s">
        <v>118</v>
      </c>
      <c r="B12" s="57">
        <v>300</v>
      </c>
      <c r="C12" s="57">
        <v>900</v>
      </c>
      <c r="D12" s="57">
        <v>180</v>
      </c>
      <c r="E12" s="57">
        <v>30</v>
      </c>
      <c r="F12" s="57">
        <v>0</v>
      </c>
      <c r="G12" s="57">
        <v>50</v>
      </c>
      <c r="H12" s="57">
        <v>0</v>
      </c>
      <c r="I12" s="57">
        <v>100</v>
      </c>
      <c r="J12" s="57">
        <v>50</v>
      </c>
      <c r="K12" s="57">
        <v>0</v>
      </c>
      <c r="L12" s="57">
        <v>0</v>
      </c>
      <c r="M12" s="57">
        <v>2000</v>
      </c>
      <c r="N12" s="57">
        <v>0</v>
      </c>
      <c r="O12" s="57">
        <v>0</v>
      </c>
      <c r="P12" s="57">
        <v>250</v>
      </c>
      <c r="Q12" s="57">
        <v>0</v>
      </c>
      <c r="R12" s="57">
        <v>300</v>
      </c>
      <c r="S12" s="57">
        <v>0</v>
      </c>
      <c r="T12" s="57">
        <v>50</v>
      </c>
      <c r="U12" s="57">
        <v>300</v>
      </c>
      <c r="V12" s="57">
        <v>10000</v>
      </c>
      <c r="W12" s="57">
        <v>450</v>
      </c>
      <c r="X12" s="57">
        <v>0</v>
      </c>
      <c r="Y12" s="57">
        <v>100</v>
      </c>
      <c r="Z12" s="57">
        <v>120</v>
      </c>
      <c r="AA12" s="57">
        <v>100</v>
      </c>
      <c r="AB12" s="57">
        <v>200</v>
      </c>
      <c r="AC12" s="57">
        <v>100</v>
      </c>
      <c r="AD12" s="57">
        <v>200</v>
      </c>
    </row>
    <row r="13" spans="1:30" ht="12.75" customHeight="1">
      <c r="A13" s="56" t="s">
        <v>119</v>
      </c>
      <c r="B13" s="57">
        <v>1500</v>
      </c>
      <c r="C13" s="57">
        <v>900</v>
      </c>
      <c r="D13" s="57">
        <v>900</v>
      </c>
      <c r="E13" s="57">
        <v>516</v>
      </c>
      <c r="F13" s="57">
        <v>400</v>
      </c>
      <c r="G13" s="57">
        <v>140</v>
      </c>
      <c r="H13" s="57">
        <v>450</v>
      </c>
      <c r="I13" s="57">
        <v>0</v>
      </c>
      <c r="J13" s="57">
        <v>700</v>
      </c>
      <c r="K13" s="57">
        <v>600</v>
      </c>
      <c r="L13" s="57">
        <v>150</v>
      </c>
      <c r="M13" s="57">
        <v>0</v>
      </c>
      <c r="N13" s="57">
        <v>1500</v>
      </c>
      <c r="O13" s="57">
        <v>400</v>
      </c>
      <c r="P13" s="57">
        <v>2900</v>
      </c>
      <c r="Q13" s="57">
        <v>240</v>
      </c>
      <c r="R13" s="57">
        <v>0</v>
      </c>
      <c r="S13" s="57">
        <v>200</v>
      </c>
      <c r="T13" s="57">
        <v>400</v>
      </c>
      <c r="U13" s="57">
        <v>2300</v>
      </c>
      <c r="V13" s="57">
        <v>0</v>
      </c>
      <c r="W13" s="57">
        <v>0</v>
      </c>
      <c r="X13" s="57">
        <v>150</v>
      </c>
      <c r="Y13" s="57">
        <v>650</v>
      </c>
      <c r="Z13" s="57">
        <v>250</v>
      </c>
      <c r="AA13" s="57">
        <v>200</v>
      </c>
      <c r="AB13" s="57">
        <v>200</v>
      </c>
      <c r="AC13" s="57">
        <v>700</v>
      </c>
      <c r="AD13" s="57">
        <v>200</v>
      </c>
    </row>
    <row r="14" spans="1:30" ht="12.75" customHeight="1">
      <c r="A14" s="56" t="s">
        <v>120</v>
      </c>
      <c r="B14" s="57">
        <v>0</v>
      </c>
      <c r="C14" s="57">
        <v>1500</v>
      </c>
      <c r="D14" s="57">
        <v>50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2000</v>
      </c>
      <c r="Q14" s="57">
        <v>0</v>
      </c>
      <c r="R14" s="57">
        <v>600</v>
      </c>
      <c r="S14" s="57">
        <v>3000</v>
      </c>
      <c r="T14" s="57">
        <v>0</v>
      </c>
      <c r="U14" s="57">
        <v>0</v>
      </c>
      <c r="V14" s="57">
        <v>5000</v>
      </c>
      <c r="W14" s="57">
        <v>1440</v>
      </c>
      <c r="X14" s="57">
        <v>480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</row>
    <row r="15" spans="1:30" ht="12.75" customHeight="1">
      <c r="A15" s="56" t="s">
        <v>121</v>
      </c>
      <c r="B15" s="57">
        <v>1000</v>
      </c>
      <c r="C15" s="57">
        <v>3000</v>
      </c>
      <c r="D15" s="57">
        <v>2500</v>
      </c>
      <c r="E15" s="57">
        <v>816</v>
      </c>
      <c r="F15" s="57">
        <v>0</v>
      </c>
      <c r="G15" s="57">
        <v>2200</v>
      </c>
      <c r="H15" s="57">
        <v>1000</v>
      </c>
      <c r="I15" s="57">
        <v>1460</v>
      </c>
      <c r="J15" s="57">
        <v>1000</v>
      </c>
      <c r="K15" s="57">
        <v>850</v>
      </c>
      <c r="L15" s="57">
        <v>1550</v>
      </c>
      <c r="M15" s="57">
        <v>0</v>
      </c>
      <c r="N15" s="57">
        <v>975</v>
      </c>
      <c r="O15" s="57">
        <v>1440</v>
      </c>
      <c r="P15" s="57">
        <v>5000</v>
      </c>
      <c r="Q15" s="57">
        <v>360</v>
      </c>
      <c r="R15" s="57">
        <v>4800</v>
      </c>
      <c r="S15" s="57">
        <v>2100</v>
      </c>
      <c r="T15" s="57">
        <v>2880</v>
      </c>
      <c r="U15" s="57">
        <v>3800</v>
      </c>
      <c r="V15" s="57">
        <v>22000</v>
      </c>
      <c r="W15" s="57">
        <v>6500</v>
      </c>
      <c r="X15" s="57">
        <v>500</v>
      </c>
      <c r="Y15" s="57">
        <v>2000</v>
      </c>
      <c r="Z15" s="57">
        <v>2700</v>
      </c>
      <c r="AA15" s="57">
        <v>900</v>
      </c>
      <c r="AB15" s="57">
        <v>2600</v>
      </c>
      <c r="AC15" s="57">
        <v>720</v>
      </c>
      <c r="AD15" s="57">
        <v>2600</v>
      </c>
    </row>
    <row r="16" spans="1:30" ht="12.75" customHeight="1">
      <c r="A16" s="56" t="s">
        <v>122</v>
      </c>
      <c r="B16" s="57">
        <v>6000</v>
      </c>
      <c r="C16" s="57">
        <v>2000</v>
      </c>
      <c r="D16" s="57">
        <v>1900</v>
      </c>
      <c r="E16" s="57">
        <v>620</v>
      </c>
      <c r="F16" s="57">
        <v>600</v>
      </c>
      <c r="G16" s="57">
        <v>1500</v>
      </c>
      <c r="H16" s="57">
        <v>900</v>
      </c>
      <c r="I16" s="57">
        <v>1100</v>
      </c>
      <c r="J16" s="57">
        <v>1000</v>
      </c>
      <c r="K16" s="57">
        <v>850</v>
      </c>
      <c r="L16" s="57">
        <v>700</v>
      </c>
      <c r="M16" s="57">
        <v>0</v>
      </c>
      <c r="N16" s="57">
        <v>500</v>
      </c>
      <c r="O16" s="57">
        <v>1050</v>
      </c>
      <c r="P16" s="57">
        <v>1200</v>
      </c>
      <c r="Q16" s="57">
        <v>250</v>
      </c>
      <c r="R16" s="57">
        <v>1600</v>
      </c>
      <c r="S16" s="57">
        <v>1200</v>
      </c>
      <c r="T16" s="57">
        <v>1200</v>
      </c>
      <c r="U16" s="57">
        <v>2100</v>
      </c>
      <c r="V16" s="57">
        <v>20000</v>
      </c>
      <c r="W16" s="57">
        <v>1000</v>
      </c>
      <c r="X16" s="57">
        <v>600</v>
      </c>
      <c r="Y16" s="57">
        <v>1300</v>
      </c>
      <c r="Z16" s="57">
        <v>1000</v>
      </c>
      <c r="AA16" s="57">
        <v>650</v>
      </c>
      <c r="AB16" s="57">
        <v>1300</v>
      </c>
      <c r="AC16" s="57">
        <v>1200</v>
      </c>
      <c r="AD16" s="57">
        <v>1300</v>
      </c>
    </row>
    <row r="17" spans="1:30" ht="12.75" customHeight="1">
      <c r="A17" s="56" t="s">
        <v>123</v>
      </c>
      <c r="B17" s="57">
        <v>4500</v>
      </c>
      <c r="C17" s="57">
        <v>1000</v>
      </c>
      <c r="D17" s="57">
        <v>600</v>
      </c>
      <c r="E17" s="57">
        <v>0</v>
      </c>
      <c r="F17" s="57">
        <v>100</v>
      </c>
      <c r="G17" s="57">
        <v>100</v>
      </c>
      <c r="H17" s="57">
        <v>100</v>
      </c>
      <c r="I17" s="57">
        <v>100</v>
      </c>
      <c r="J17" s="57">
        <v>200</v>
      </c>
      <c r="K17" s="57">
        <v>300</v>
      </c>
      <c r="L17" s="57">
        <v>100</v>
      </c>
      <c r="M17" s="57">
        <v>3000</v>
      </c>
      <c r="N17" s="57">
        <v>0</v>
      </c>
      <c r="O17" s="57">
        <v>0</v>
      </c>
      <c r="P17" s="57">
        <v>5000</v>
      </c>
      <c r="Q17" s="57">
        <v>0</v>
      </c>
      <c r="R17" s="57">
        <v>250</v>
      </c>
      <c r="S17" s="57">
        <v>200</v>
      </c>
      <c r="T17" s="57">
        <v>0</v>
      </c>
      <c r="U17" s="57">
        <v>1200</v>
      </c>
      <c r="V17" s="57">
        <v>12000</v>
      </c>
      <c r="W17" s="57">
        <v>1000</v>
      </c>
      <c r="X17" s="57">
        <v>200</v>
      </c>
      <c r="Y17" s="57">
        <v>0</v>
      </c>
      <c r="Z17" s="57">
        <v>100</v>
      </c>
      <c r="AA17" s="57">
        <v>200</v>
      </c>
      <c r="AB17" s="57">
        <v>700</v>
      </c>
      <c r="AC17" s="57">
        <v>100</v>
      </c>
      <c r="AD17" s="57">
        <v>700</v>
      </c>
    </row>
    <row r="18" spans="1:30" ht="12.75" customHeight="1">
      <c r="A18" s="56" t="s">
        <v>124</v>
      </c>
      <c r="B18" s="57">
        <v>0</v>
      </c>
      <c r="C18" s="57">
        <v>0</v>
      </c>
      <c r="D18" s="57">
        <v>700</v>
      </c>
      <c r="E18" s="57">
        <v>0</v>
      </c>
      <c r="F18" s="57">
        <v>0</v>
      </c>
      <c r="G18" s="57">
        <v>0</v>
      </c>
      <c r="H18" s="57">
        <v>150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60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140</v>
      </c>
      <c r="Z18" s="57">
        <v>0</v>
      </c>
      <c r="AA18" s="57">
        <v>0</v>
      </c>
      <c r="AB18" s="57">
        <v>0</v>
      </c>
      <c r="AC18" s="57">
        <v>0</v>
      </c>
      <c r="AD18" s="57">
        <v>22</v>
      </c>
    </row>
    <row r="19" spans="1:30" ht="12.75" customHeight="1">
      <c r="A19" s="56" t="s">
        <v>125</v>
      </c>
      <c r="B19" s="57">
        <v>0</v>
      </c>
      <c r="C19" s="57">
        <v>0</v>
      </c>
      <c r="D19" s="57">
        <v>200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125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23</v>
      </c>
    </row>
    <row r="20" spans="1:30" ht="12.75" customHeight="1">
      <c r="A20" s="56" t="s">
        <v>126</v>
      </c>
      <c r="B20" s="57">
        <v>10000</v>
      </c>
      <c r="C20" s="57">
        <v>21000</v>
      </c>
      <c r="D20" s="57">
        <v>10150</v>
      </c>
      <c r="E20" s="57">
        <v>4650</v>
      </c>
      <c r="F20" s="57">
        <v>0</v>
      </c>
      <c r="G20" s="57">
        <v>6400</v>
      </c>
      <c r="H20" s="57">
        <v>4000</v>
      </c>
      <c r="I20" s="57">
        <v>4440</v>
      </c>
      <c r="J20" s="57">
        <v>7440</v>
      </c>
      <c r="K20" s="57">
        <v>3800</v>
      </c>
      <c r="L20" s="57">
        <v>5040</v>
      </c>
      <c r="M20" s="57">
        <v>9600</v>
      </c>
      <c r="N20" s="57">
        <v>8000</v>
      </c>
      <c r="O20" s="57">
        <v>9750</v>
      </c>
      <c r="P20" s="57">
        <v>32500</v>
      </c>
      <c r="Q20" s="57">
        <v>7500</v>
      </c>
      <c r="R20" s="57">
        <v>5600</v>
      </c>
      <c r="S20" s="57">
        <v>0</v>
      </c>
      <c r="T20" s="57">
        <v>6750</v>
      </c>
      <c r="U20" s="57">
        <v>12500</v>
      </c>
      <c r="V20" s="57">
        <v>170000</v>
      </c>
      <c r="W20" s="57">
        <v>12000</v>
      </c>
      <c r="X20" s="57">
        <v>2400</v>
      </c>
      <c r="Y20" s="57">
        <v>9200</v>
      </c>
      <c r="Z20" s="57">
        <v>5500</v>
      </c>
      <c r="AA20" s="57">
        <v>5360</v>
      </c>
      <c r="AB20" s="57">
        <v>14500</v>
      </c>
      <c r="AC20" s="57">
        <v>12300</v>
      </c>
      <c r="AD20" s="57">
        <v>14500</v>
      </c>
    </row>
    <row r="21" spans="1:30" ht="12.75" customHeight="1">
      <c r="A21" s="56" t="s">
        <v>127</v>
      </c>
      <c r="B21" s="57">
        <v>0</v>
      </c>
      <c r="C21" s="57">
        <v>3000</v>
      </c>
      <c r="D21" s="57">
        <v>2050</v>
      </c>
      <c r="E21" s="57">
        <v>0</v>
      </c>
      <c r="F21" s="57">
        <v>4800</v>
      </c>
      <c r="G21" s="57">
        <v>0</v>
      </c>
      <c r="H21" s="57">
        <v>0</v>
      </c>
      <c r="I21" s="57">
        <v>0</v>
      </c>
      <c r="J21" s="57">
        <v>1200</v>
      </c>
      <c r="K21" s="57">
        <v>0</v>
      </c>
      <c r="L21" s="57">
        <v>0</v>
      </c>
      <c r="M21" s="57">
        <v>2000</v>
      </c>
      <c r="N21" s="57">
        <v>0</v>
      </c>
      <c r="O21" s="57">
        <v>4750</v>
      </c>
      <c r="P21" s="57">
        <v>13000</v>
      </c>
      <c r="Q21" s="57">
        <v>0</v>
      </c>
      <c r="R21" s="57">
        <v>10000</v>
      </c>
      <c r="S21" s="57">
        <v>1200</v>
      </c>
      <c r="T21" s="57">
        <v>0</v>
      </c>
      <c r="U21" s="57">
        <v>3300</v>
      </c>
      <c r="V21" s="57">
        <v>30000</v>
      </c>
      <c r="W21" s="57">
        <v>1000</v>
      </c>
      <c r="X21" s="57">
        <v>0</v>
      </c>
      <c r="Y21" s="57">
        <v>4500</v>
      </c>
      <c r="Z21" s="57">
        <v>0</v>
      </c>
      <c r="AA21" s="57">
        <v>0</v>
      </c>
      <c r="AB21" s="57">
        <v>2000</v>
      </c>
      <c r="AC21" s="57">
        <v>0</v>
      </c>
      <c r="AD21" s="57">
        <v>2000</v>
      </c>
    </row>
    <row r="22" spans="1:30" ht="12.75" customHeight="1">
      <c r="A22" s="56" t="s">
        <v>128</v>
      </c>
      <c r="B22" s="57">
        <v>2000</v>
      </c>
      <c r="C22" s="57">
        <v>5000</v>
      </c>
      <c r="D22" s="57">
        <v>2050</v>
      </c>
      <c r="E22" s="57">
        <v>813</v>
      </c>
      <c r="F22" s="57">
        <v>0</v>
      </c>
      <c r="G22" s="57">
        <v>1200</v>
      </c>
      <c r="H22" s="57">
        <v>1200</v>
      </c>
      <c r="I22" s="57">
        <v>1800</v>
      </c>
      <c r="J22" s="57">
        <v>1325</v>
      </c>
      <c r="K22" s="57">
        <v>1900</v>
      </c>
      <c r="L22" s="57">
        <v>1996</v>
      </c>
      <c r="M22" s="57">
        <v>2000</v>
      </c>
      <c r="N22" s="57">
        <v>1460</v>
      </c>
      <c r="O22" s="57">
        <v>1800</v>
      </c>
      <c r="P22" s="57">
        <v>9200</v>
      </c>
      <c r="Q22" s="57">
        <v>1200</v>
      </c>
      <c r="R22" s="57">
        <v>1800</v>
      </c>
      <c r="S22" s="57">
        <v>0</v>
      </c>
      <c r="T22" s="57">
        <v>1200</v>
      </c>
      <c r="U22" s="57">
        <v>2300</v>
      </c>
      <c r="V22" s="57">
        <v>30000</v>
      </c>
      <c r="W22" s="57">
        <v>2000</v>
      </c>
      <c r="X22" s="57">
        <v>450</v>
      </c>
      <c r="Y22" s="57">
        <v>1800</v>
      </c>
      <c r="Z22" s="57">
        <v>1050</v>
      </c>
      <c r="AA22" s="57">
        <v>990</v>
      </c>
      <c r="AB22" s="57">
        <v>2400</v>
      </c>
      <c r="AC22" s="57">
        <v>2300</v>
      </c>
      <c r="AD22" s="57">
        <v>2400</v>
      </c>
    </row>
    <row r="23" spans="1:30" ht="12.75" customHeight="1">
      <c r="A23" s="56" t="s">
        <v>129</v>
      </c>
      <c r="B23" s="57">
        <v>1500</v>
      </c>
      <c r="C23" s="57">
        <v>500</v>
      </c>
      <c r="D23" s="57">
        <v>400</v>
      </c>
      <c r="E23" s="57">
        <v>540</v>
      </c>
      <c r="F23" s="57">
        <v>200</v>
      </c>
      <c r="G23" s="57">
        <v>300</v>
      </c>
      <c r="H23" s="57">
        <v>400</v>
      </c>
      <c r="I23" s="57">
        <v>100</v>
      </c>
      <c r="J23" s="57">
        <v>1200</v>
      </c>
      <c r="K23" s="57">
        <v>1500</v>
      </c>
      <c r="L23" s="57">
        <v>600</v>
      </c>
      <c r="M23" s="57">
        <v>3000</v>
      </c>
      <c r="N23" s="57">
        <v>0</v>
      </c>
      <c r="O23" s="57">
        <v>100</v>
      </c>
      <c r="P23" s="57">
        <v>1500</v>
      </c>
      <c r="Q23" s="57">
        <v>120</v>
      </c>
      <c r="R23" s="57">
        <v>1000</v>
      </c>
      <c r="S23" s="57">
        <v>600</v>
      </c>
      <c r="T23" s="57">
        <v>500</v>
      </c>
      <c r="U23" s="57">
        <v>700</v>
      </c>
      <c r="V23" s="57">
        <v>0</v>
      </c>
      <c r="W23" s="57">
        <v>1000</v>
      </c>
      <c r="X23" s="57">
        <v>100</v>
      </c>
      <c r="Y23" s="57">
        <v>800</v>
      </c>
      <c r="Z23" s="57">
        <v>900</v>
      </c>
      <c r="AA23" s="57">
        <v>200</v>
      </c>
      <c r="AB23" s="57">
        <v>300</v>
      </c>
      <c r="AC23" s="57">
        <v>500</v>
      </c>
      <c r="AD23" s="57">
        <v>300</v>
      </c>
    </row>
    <row r="24" spans="1:30" ht="12.75" customHeight="1">
      <c r="A24" s="56" t="s">
        <v>130</v>
      </c>
      <c r="B24" s="57">
        <v>0</v>
      </c>
      <c r="C24" s="57">
        <v>200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0</v>
      </c>
      <c r="AD24" s="57">
        <v>0</v>
      </c>
    </row>
    <row r="25" spans="1:30" ht="12.75" customHeight="1">
      <c r="A25" s="56" t="s">
        <v>131</v>
      </c>
      <c r="B25" s="57">
        <v>500</v>
      </c>
      <c r="C25" s="57">
        <v>1000</v>
      </c>
      <c r="D25" s="57">
        <v>340</v>
      </c>
      <c r="E25" s="57">
        <v>140</v>
      </c>
      <c r="F25" s="57">
        <v>0</v>
      </c>
      <c r="G25" s="57">
        <v>150</v>
      </c>
      <c r="H25" s="57">
        <v>240</v>
      </c>
      <c r="I25" s="57">
        <v>100</v>
      </c>
      <c r="J25" s="57">
        <v>150</v>
      </c>
      <c r="K25" s="57">
        <v>173</v>
      </c>
      <c r="L25" s="57">
        <v>0</v>
      </c>
      <c r="M25" s="57">
        <v>280</v>
      </c>
      <c r="N25" s="57">
        <v>0</v>
      </c>
      <c r="O25" s="57">
        <v>250</v>
      </c>
      <c r="P25" s="57">
        <v>700</v>
      </c>
      <c r="Q25" s="57">
        <v>100</v>
      </c>
      <c r="R25" s="57">
        <v>350</v>
      </c>
      <c r="S25" s="57">
        <v>0</v>
      </c>
      <c r="T25" s="57">
        <v>200</v>
      </c>
      <c r="U25" s="57">
        <v>150</v>
      </c>
      <c r="V25" s="57">
        <v>5000</v>
      </c>
      <c r="W25" s="57">
        <v>500</v>
      </c>
      <c r="X25" s="57">
        <v>70</v>
      </c>
      <c r="Y25" s="57">
        <v>250</v>
      </c>
      <c r="Z25" s="57">
        <v>200</v>
      </c>
      <c r="AA25" s="57">
        <v>100</v>
      </c>
      <c r="AB25" s="57">
        <v>100</v>
      </c>
      <c r="AC25" s="57">
        <v>200</v>
      </c>
      <c r="AD25" s="57">
        <v>100</v>
      </c>
    </row>
    <row r="26" spans="1:30" ht="12.75" customHeight="1">
      <c r="A26" s="56" t="s">
        <v>132</v>
      </c>
      <c r="B26" s="57">
        <v>0</v>
      </c>
      <c r="C26" s="57">
        <v>100</v>
      </c>
      <c r="D26" s="57">
        <v>0</v>
      </c>
      <c r="E26" s="57">
        <v>101</v>
      </c>
      <c r="F26" s="57">
        <v>0</v>
      </c>
      <c r="G26" s="57">
        <v>200</v>
      </c>
      <c r="H26" s="57">
        <v>0</v>
      </c>
      <c r="I26" s="57">
        <v>0</v>
      </c>
      <c r="J26" s="57">
        <v>150</v>
      </c>
      <c r="K26" s="57">
        <v>400</v>
      </c>
      <c r="L26" s="57">
        <v>0</v>
      </c>
      <c r="M26" s="57">
        <v>500</v>
      </c>
      <c r="N26" s="57">
        <v>0</v>
      </c>
      <c r="O26" s="57">
        <v>800</v>
      </c>
      <c r="P26" s="57">
        <v>500</v>
      </c>
      <c r="Q26" s="57">
        <v>0</v>
      </c>
      <c r="R26" s="57">
        <v>2900</v>
      </c>
      <c r="S26" s="57">
        <v>0</v>
      </c>
      <c r="T26" s="57">
        <v>0</v>
      </c>
      <c r="U26" s="57">
        <v>2800</v>
      </c>
      <c r="V26" s="57">
        <v>4000</v>
      </c>
      <c r="W26" s="57">
        <v>600</v>
      </c>
      <c r="X26" s="57">
        <v>0</v>
      </c>
      <c r="Y26" s="57">
        <v>100</v>
      </c>
      <c r="Z26" s="57">
        <v>0</v>
      </c>
      <c r="AA26" s="57">
        <v>100</v>
      </c>
      <c r="AB26" s="57">
        <v>600</v>
      </c>
      <c r="AC26" s="57">
        <v>0</v>
      </c>
      <c r="AD26" s="57">
        <v>600</v>
      </c>
    </row>
    <row r="27" spans="1:30" ht="12.75" customHeight="1">
      <c r="A27" s="56" t="s">
        <v>133</v>
      </c>
      <c r="B27" s="57">
        <v>100</v>
      </c>
      <c r="C27" s="57">
        <v>450</v>
      </c>
      <c r="D27" s="57">
        <v>240</v>
      </c>
      <c r="E27" s="57">
        <v>100</v>
      </c>
      <c r="F27" s="57">
        <v>0</v>
      </c>
      <c r="G27" s="57">
        <v>300</v>
      </c>
      <c r="H27" s="57">
        <v>250</v>
      </c>
      <c r="I27" s="57">
        <v>0</v>
      </c>
      <c r="J27" s="57">
        <v>100</v>
      </c>
      <c r="K27" s="57">
        <v>0</v>
      </c>
      <c r="L27" s="57">
        <v>0</v>
      </c>
      <c r="M27" s="57">
        <v>500</v>
      </c>
      <c r="N27" s="57">
        <v>0</v>
      </c>
      <c r="O27" s="57">
        <v>156</v>
      </c>
      <c r="P27" s="57">
        <v>150</v>
      </c>
      <c r="Q27" s="57">
        <v>80</v>
      </c>
      <c r="R27" s="57">
        <v>100</v>
      </c>
      <c r="S27" s="57">
        <v>78</v>
      </c>
      <c r="T27" s="57">
        <v>100</v>
      </c>
      <c r="U27" s="57">
        <v>360</v>
      </c>
      <c r="V27" s="57">
        <v>1000</v>
      </c>
      <c r="W27" s="57">
        <v>100</v>
      </c>
      <c r="X27" s="57">
        <v>0</v>
      </c>
      <c r="Y27" s="57">
        <v>0</v>
      </c>
      <c r="Z27" s="57">
        <v>0</v>
      </c>
      <c r="AA27" s="57">
        <v>100</v>
      </c>
      <c r="AB27" s="57">
        <v>0</v>
      </c>
      <c r="AC27" s="57">
        <v>100</v>
      </c>
      <c r="AD27" s="57">
        <v>0</v>
      </c>
    </row>
    <row r="28" spans="1:30" ht="12.75" customHeight="1">
      <c r="A28" s="56" t="s">
        <v>134</v>
      </c>
      <c r="B28" s="57">
        <v>0</v>
      </c>
      <c r="C28" s="57">
        <v>500</v>
      </c>
      <c r="D28" s="57">
        <v>0</v>
      </c>
      <c r="E28" s="57">
        <v>0</v>
      </c>
      <c r="F28" s="57">
        <v>1300</v>
      </c>
      <c r="G28" s="57">
        <v>200</v>
      </c>
      <c r="H28" s="57">
        <v>200</v>
      </c>
      <c r="I28" s="57">
        <v>0</v>
      </c>
      <c r="J28" s="57">
        <v>0</v>
      </c>
      <c r="K28" s="57">
        <v>0</v>
      </c>
      <c r="L28" s="57">
        <v>200</v>
      </c>
      <c r="M28" s="57">
        <v>500</v>
      </c>
      <c r="N28" s="57">
        <v>0</v>
      </c>
      <c r="O28" s="57">
        <v>0</v>
      </c>
      <c r="P28" s="57">
        <v>1000</v>
      </c>
      <c r="Q28" s="57">
        <v>0</v>
      </c>
      <c r="R28" s="57">
        <v>200</v>
      </c>
      <c r="S28" s="57">
        <v>0</v>
      </c>
      <c r="T28" s="57">
        <v>0</v>
      </c>
      <c r="U28" s="57">
        <v>0</v>
      </c>
      <c r="V28" s="57">
        <v>2500</v>
      </c>
      <c r="W28" s="57">
        <v>1000</v>
      </c>
      <c r="X28" s="57">
        <v>0</v>
      </c>
      <c r="Y28" s="57">
        <v>0</v>
      </c>
      <c r="Z28" s="57">
        <v>0</v>
      </c>
      <c r="AA28" s="57">
        <v>0</v>
      </c>
      <c r="AB28" s="57">
        <v>200</v>
      </c>
      <c r="AC28" s="57">
        <v>0</v>
      </c>
      <c r="AD28" s="57">
        <v>200</v>
      </c>
    </row>
    <row r="29" spans="1:30" ht="12.75" customHeight="1">
      <c r="A29" s="56" t="s">
        <v>135</v>
      </c>
      <c r="B29" s="57">
        <v>0</v>
      </c>
      <c r="C29" s="57">
        <v>0</v>
      </c>
      <c r="D29" s="57">
        <v>0</v>
      </c>
      <c r="E29" s="57">
        <v>5456</v>
      </c>
      <c r="F29" s="57">
        <v>0</v>
      </c>
      <c r="G29" s="57">
        <v>0</v>
      </c>
      <c r="H29" s="57">
        <v>0</v>
      </c>
      <c r="I29" s="57">
        <v>3180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</row>
    <row r="30" spans="1:30" ht="12.75" customHeight="1">
      <c r="A30" s="56" t="s">
        <v>136</v>
      </c>
      <c r="B30" s="57">
        <v>0</v>
      </c>
      <c r="C30" s="57">
        <v>500</v>
      </c>
      <c r="D30" s="57">
        <v>0</v>
      </c>
      <c r="E30" s="57">
        <v>200</v>
      </c>
      <c r="F30" s="57">
        <v>4500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500</v>
      </c>
      <c r="N30" s="57">
        <v>0</v>
      </c>
      <c r="O30" s="57">
        <v>0</v>
      </c>
      <c r="P30" s="57">
        <v>1000</v>
      </c>
      <c r="Q30" s="57">
        <v>0</v>
      </c>
      <c r="R30" s="57">
        <v>100</v>
      </c>
      <c r="S30" s="57">
        <v>0</v>
      </c>
      <c r="T30" s="57">
        <v>0</v>
      </c>
      <c r="U30" s="57">
        <v>1000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2300</v>
      </c>
      <c r="AB30" s="57">
        <v>0</v>
      </c>
      <c r="AC30" s="57">
        <v>0</v>
      </c>
      <c r="AD30" s="57">
        <v>0</v>
      </c>
    </row>
    <row r="31" spans="1:30" ht="12.75" customHeight="1">
      <c r="A31" s="56" t="s">
        <v>137</v>
      </c>
      <c r="B31" s="57">
        <v>5000</v>
      </c>
      <c r="C31" s="57">
        <v>2000</v>
      </c>
      <c r="D31" s="57">
        <v>0</v>
      </c>
      <c r="E31" s="57">
        <v>0</v>
      </c>
      <c r="F31" s="57">
        <v>1200</v>
      </c>
      <c r="G31" s="57">
        <v>0</v>
      </c>
      <c r="H31" s="57">
        <v>800</v>
      </c>
      <c r="I31" s="57">
        <v>0</v>
      </c>
      <c r="J31" s="57">
        <v>500</v>
      </c>
      <c r="K31" s="57">
        <v>0</v>
      </c>
      <c r="L31" s="57">
        <v>0</v>
      </c>
      <c r="M31" s="57">
        <v>2000</v>
      </c>
      <c r="N31" s="57">
        <v>0</v>
      </c>
      <c r="O31" s="57">
        <v>0</v>
      </c>
      <c r="P31" s="57">
        <v>1000</v>
      </c>
      <c r="Q31" s="57">
        <v>0</v>
      </c>
      <c r="R31" s="57">
        <v>200</v>
      </c>
      <c r="S31" s="57">
        <v>0</v>
      </c>
      <c r="T31" s="57">
        <v>0</v>
      </c>
      <c r="U31" s="57">
        <v>1000</v>
      </c>
      <c r="V31" s="57">
        <v>3000</v>
      </c>
      <c r="W31" s="57">
        <v>0</v>
      </c>
      <c r="X31" s="57">
        <v>0</v>
      </c>
      <c r="Y31" s="57">
        <v>0</v>
      </c>
      <c r="Z31" s="57">
        <v>4000</v>
      </c>
      <c r="AA31" s="57">
        <v>40000</v>
      </c>
      <c r="AB31" s="57">
        <v>0</v>
      </c>
      <c r="AC31" s="57">
        <v>2000</v>
      </c>
      <c r="AD31" s="57">
        <v>0</v>
      </c>
    </row>
    <row r="32" spans="1:30" ht="12.75" customHeight="1">
      <c r="A32" s="56" t="s">
        <v>138</v>
      </c>
      <c r="B32" s="57">
        <v>0</v>
      </c>
      <c r="C32" s="57">
        <v>500</v>
      </c>
      <c r="D32" s="57">
        <v>0</v>
      </c>
      <c r="E32" s="57">
        <v>600</v>
      </c>
      <c r="F32" s="57">
        <v>0</v>
      </c>
      <c r="G32" s="57">
        <v>0</v>
      </c>
      <c r="H32" s="57">
        <v>200</v>
      </c>
      <c r="I32" s="57">
        <v>0</v>
      </c>
      <c r="J32" s="57">
        <v>0</v>
      </c>
      <c r="K32" s="57">
        <v>0</v>
      </c>
      <c r="L32" s="57">
        <v>0</v>
      </c>
      <c r="M32" s="57">
        <v>500</v>
      </c>
      <c r="N32" s="57">
        <v>0</v>
      </c>
      <c r="O32" s="57">
        <v>0</v>
      </c>
      <c r="P32" s="57">
        <v>1800</v>
      </c>
      <c r="Q32" s="57">
        <v>0</v>
      </c>
      <c r="R32" s="57">
        <v>1110</v>
      </c>
      <c r="S32" s="57">
        <v>0</v>
      </c>
      <c r="T32" s="57">
        <v>0</v>
      </c>
      <c r="U32" s="57">
        <v>0</v>
      </c>
      <c r="V32" s="57">
        <v>3000</v>
      </c>
      <c r="W32" s="57">
        <v>0</v>
      </c>
      <c r="X32" s="57">
        <v>0</v>
      </c>
      <c r="Y32" s="57">
        <v>0</v>
      </c>
      <c r="Z32" s="57">
        <v>4000</v>
      </c>
      <c r="AA32" s="57">
        <v>0</v>
      </c>
      <c r="AB32" s="57">
        <v>0</v>
      </c>
      <c r="AC32" s="57">
        <v>0</v>
      </c>
      <c r="AD32" s="57">
        <v>0</v>
      </c>
    </row>
    <row r="33" spans="1:30" ht="12.75" customHeight="1">
      <c r="A33" s="56" t="s">
        <v>139</v>
      </c>
      <c r="B33" s="57">
        <v>40000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</row>
    <row r="34" spans="1:30" ht="12.75" customHeight="1">
      <c r="A34" s="56" t="s">
        <v>140</v>
      </c>
      <c r="B34" s="57">
        <v>7000</v>
      </c>
      <c r="C34" s="57">
        <v>4000</v>
      </c>
      <c r="D34" s="57">
        <v>1400</v>
      </c>
      <c r="E34" s="57">
        <v>1650</v>
      </c>
      <c r="F34" s="57">
        <v>500</v>
      </c>
      <c r="G34" s="57">
        <v>4000</v>
      </c>
      <c r="H34" s="57">
        <v>4500</v>
      </c>
      <c r="I34" s="57">
        <v>1000</v>
      </c>
      <c r="J34" s="57">
        <v>1700</v>
      </c>
      <c r="K34" s="57">
        <v>1500</v>
      </c>
      <c r="L34" s="57">
        <v>550</v>
      </c>
      <c r="M34" s="57">
        <v>5000</v>
      </c>
      <c r="N34" s="57">
        <v>400</v>
      </c>
      <c r="O34" s="57">
        <v>508</v>
      </c>
      <c r="P34" s="57">
        <v>6000</v>
      </c>
      <c r="Q34" s="57">
        <v>1400</v>
      </c>
      <c r="R34" s="57">
        <v>3700</v>
      </c>
      <c r="S34" s="57">
        <v>800</v>
      </c>
      <c r="T34" s="57">
        <v>2308</v>
      </c>
      <c r="U34" s="57">
        <v>5000</v>
      </c>
      <c r="V34" s="57">
        <v>105000</v>
      </c>
      <c r="W34" s="57">
        <v>120</v>
      </c>
      <c r="X34" s="57">
        <v>450</v>
      </c>
      <c r="Y34" s="57">
        <v>1900</v>
      </c>
      <c r="Z34" s="57">
        <v>2100</v>
      </c>
      <c r="AA34" s="57">
        <v>2000</v>
      </c>
      <c r="AB34" s="57">
        <v>8500</v>
      </c>
      <c r="AC34" s="57">
        <v>5500</v>
      </c>
      <c r="AD34" s="57">
        <v>8500</v>
      </c>
    </row>
    <row r="35" spans="1:30" ht="12.75" customHeight="1">
      <c r="A35" s="56" t="s">
        <v>141</v>
      </c>
      <c r="B35" s="57">
        <v>0</v>
      </c>
      <c r="C35" s="57">
        <v>300</v>
      </c>
      <c r="D35" s="57">
        <v>1400</v>
      </c>
      <c r="E35" s="57">
        <v>1400</v>
      </c>
      <c r="F35" s="57">
        <v>250</v>
      </c>
      <c r="G35" s="57">
        <v>3000</v>
      </c>
      <c r="H35" s="57">
        <v>2000</v>
      </c>
      <c r="I35" s="57">
        <v>0</v>
      </c>
      <c r="J35" s="57">
        <v>0</v>
      </c>
      <c r="K35" s="57">
        <v>900</v>
      </c>
      <c r="L35" s="57">
        <v>200</v>
      </c>
      <c r="M35" s="57">
        <v>5000</v>
      </c>
      <c r="N35" s="57">
        <v>0</v>
      </c>
      <c r="O35" s="57">
        <v>0</v>
      </c>
      <c r="P35" s="57">
        <v>11000</v>
      </c>
      <c r="Q35" s="57">
        <v>1900</v>
      </c>
      <c r="R35" s="57">
        <v>2000</v>
      </c>
      <c r="S35" s="57">
        <v>1400</v>
      </c>
      <c r="T35" s="57">
        <v>0</v>
      </c>
      <c r="U35" s="57">
        <v>2000</v>
      </c>
      <c r="V35" s="57">
        <v>5000</v>
      </c>
      <c r="W35" s="57">
        <v>2000</v>
      </c>
      <c r="X35" s="57">
        <v>400</v>
      </c>
      <c r="Y35" s="57">
        <v>300</v>
      </c>
      <c r="Z35" s="57">
        <v>2000</v>
      </c>
      <c r="AA35" s="57">
        <v>300</v>
      </c>
      <c r="AB35" s="57">
        <v>2000</v>
      </c>
      <c r="AC35" s="57">
        <v>1000</v>
      </c>
      <c r="AD35" s="57">
        <v>2000</v>
      </c>
    </row>
    <row r="36" spans="1:30" ht="12.75" customHeight="1">
      <c r="A36" s="56" t="s">
        <v>142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200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500</v>
      </c>
      <c r="N36" s="57">
        <v>0</v>
      </c>
      <c r="O36" s="57">
        <v>0</v>
      </c>
      <c r="P36" s="57">
        <v>1000</v>
      </c>
      <c r="Q36" s="57">
        <v>0</v>
      </c>
      <c r="R36" s="57">
        <v>0</v>
      </c>
      <c r="S36" s="57">
        <v>0</v>
      </c>
      <c r="T36" s="57">
        <v>0</v>
      </c>
      <c r="U36" s="57">
        <v>2000</v>
      </c>
      <c r="V36" s="57">
        <v>16000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</row>
    <row r="37" spans="1:30" ht="12.75" customHeight="1">
      <c r="A37" s="56" t="s">
        <v>143</v>
      </c>
      <c r="B37" s="57">
        <v>1000</v>
      </c>
      <c r="C37" s="57">
        <v>9369</v>
      </c>
      <c r="D37" s="57">
        <v>0</v>
      </c>
      <c r="E37" s="57">
        <v>0</v>
      </c>
      <c r="F37" s="57">
        <v>137</v>
      </c>
      <c r="G37" s="57">
        <v>200</v>
      </c>
      <c r="H37" s="57">
        <v>500</v>
      </c>
      <c r="I37" s="57">
        <v>300</v>
      </c>
      <c r="J37" s="57">
        <v>200</v>
      </c>
      <c r="K37" s="57">
        <v>495</v>
      </c>
      <c r="L37" s="57">
        <v>50</v>
      </c>
      <c r="M37" s="57">
        <v>1000</v>
      </c>
      <c r="N37" s="57">
        <v>0</v>
      </c>
      <c r="O37" s="57">
        <v>0</v>
      </c>
      <c r="P37" s="57">
        <v>0</v>
      </c>
      <c r="Q37" s="57">
        <v>200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500</v>
      </c>
      <c r="X37" s="57">
        <v>50</v>
      </c>
      <c r="Y37" s="57">
        <v>500</v>
      </c>
      <c r="Z37" s="57">
        <v>683</v>
      </c>
      <c r="AA37" s="57">
        <v>300</v>
      </c>
      <c r="AB37" s="57">
        <v>200</v>
      </c>
      <c r="AC37" s="57">
        <v>1000</v>
      </c>
      <c r="AD37" s="57">
        <v>200</v>
      </c>
    </row>
    <row r="38" spans="1:30" ht="12.75" customHeight="1">
      <c r="A38" s="56" t="s">
        <v>144</v>
      </c>
      <c r="B38" s="57">
        <v>200</v>
      </c>
      <c r="C38" s="57">
        <v>250</v>
      </c>
      <c r="D38" s="57">
        <v>190</v>
      </c>
      <c r="E38" s="57">
        <v>216</v>
      </c>
      <c r="F38" s="57">
        <v>150</v>
      </c>
      <c r="G38" s="57">
        <v>100</v>
      </c>
      <c r="H38" s="57">
        <v>150</v>
      </c>
      <c r="I38" s="57">
        <v>200</v>
      </c>
      <c r="J38" s="57">
        <v>325</v>
      </c>
      <c r="K38" s="57">
        <v>360</v>
      </c>
      <c r="L38" s="57">
        <v>120</v>
      </c>
      <c r="M38" s="57">
        <v>500</v>
      </c>
      <c r="N38" s="57">
        <v>250</v>
      </c>
      <c r="O38" s="57">
        <v>200</v>
      </c>
      <c r="P38" s="57">
        <v>400</v>
      </c>
      <c r="Q38" s="57">
        <v>200</v>
      </c>
      <c r="R38" s="57">
        <v>200</v>
      </c>
      <c r="S38" s="57">
        <v>0</v>
      </c>
      <c r="T38" s="57">
        <v>220</v>
      </c>
      <c r="U38" s="57">
        <v>355</v>
      </c>
      <c r="V38" s="57">
        <v>3000</v>
      </c>
      <c r="W38" s="57">
        <v>300</v>
      </c>
      <c r="X38" s="57">
        <v>235</v>
      </c>
      <c r="Y38" s="57">
        <v>200</v>
      </c>
      <c r="Z38" s="57">
        <v>200</v>
      </c>
      <c r="AA38" s="57">
        <v>300</v>
      </c>
      <c r="AB38" s="57">
        <v>250</v>
      </c>
      <c r="AC38" s="57">
        <v>200</v>
      </c>
      <c r="AD38" s="57">
        <v>250</v>
      </c>
    </row>
    <row r="39" spans="1:30" ht="12.75" customHeight="1">
      <c r="A39" s="56" t="s">
        <v>145</v>
      </c>
      <c r="B39" s="57">
        <v>16000</v>
      </c>
      <c r="C39" s="57">
        <v>17500</v>
      </c>
      <c r="D39" s="57">
        <v>900</v>
      </c>
      <c r="E39" s="57">
        <v>0</v>
      </c>
      <c r="F39" s="57">
        <v>0</v>
      </c>
      <c r="G39" s="57">
        <v>0</v>
      </c>
      <c r="H39" s="57">
        <v>150</v>
      </c>
      <c r="I39" s="57">
        <v>0</v>
      </c>
      <c r="J39" s="57">
        <v>300</v>
      </c>
      <c r="K39" s="57">
        <v>0</v>
      </c>
      <c r="L39" s="57">
        <v>125</v>
      </c>
      <c r="M39" s="57">
        <v>2000</v>
      </c>
      <c r="N39" s="57">
        <v>0</v>
      </c>
      <c r="O39" s="57">
        <v>0</v>
      </c>
      <c r="P39" s="57">
        <v>0</v>
      </c>
      <c r="Q39" s="57">
        <v>0</v>
      </c>
      <c r="R39" s="57">
        <v>1700</v>
      </c>
      <c r="S39" s="57">
        <v>60</v>
      </c>
      <c r="T39" s="57">
        <v>0</v>
      </c>
      <c r="U39" s="57">
        <v>0</v>
      </c>
      <c r="V39" s="57">
        <v>7000</v>
      </c>
      <c r="W39" s="57">
        <v>0</v>
      </c>
      <c r="X39" s="57">
        <v>350</v>
      </c>
      <c r="Y39" s="57">
        <v>140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</row>
    <row r="40" spans="1:30" ht="12.75" customHeight="1">
      <c r="A40" s="59" t="s">
        <v>146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60">
        <v>1000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</row>
    <row r="41" spans="1:30" ht="12.75" customHeight="1">
      <c r="A41" s="59" t="s">
        <v>135</v>
      </c>
      <c r="B41" s="60">
        <v>0</v>
      </c>
      <c r="C41" s="60">
        <v>0</v>
      </c>
      <c r="D41" s="60">
        <v>0</v>
      </c>
      <c r="E41" s="60">
        <v>5456</v>
      </c>
      <c r="F41" s="60">
        <v>0</v>
      </c>
      <c r="G41" s="60">
        <v>0</v>
      </c>
      <c r="H41" s="60">
        <v>0</v>
      </c>
      <c r="I41" s="60">
        <v>3180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</row>
    <row r="42" spans="1:30" ht="12.75" customHeight="1"/>
    <row r="43" spans="1:30" ht="12.75" customHeight="1"/>
    <row r="44" spans="1:30" ht="12.75" customHeight="1"/>
    <row r="45" spans="1:30" ht="12.75" customHeight="1"/>
    <row r="46" spans="1:30" ht="12.75" customHeight="1"/>
    <row r="47" spans="1:30" ht="12.75" customHeight="1"/>
    <row r="48" spans="1:3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РК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Ten</cp:lastModifiedBy>
  <dcterms:created xsi:type="dcterms:W3CDTF">2021-10-19T11:18:28Z</dcterms:created>
  <dcterms:modified xsi:type="dcterms:W3CDTF">2022-04-19T13:36:41Z</dcterms:modified>
</cp:coreProperties>
</file>